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maxi" sheetId="1" r:id="rId1"/>
    <sheet name="mini" sheetId="2" r:id="rId2"/>
    <sheet name="ob" sheetId="3" r:id="rId3"/>
  </sheets>
  <definedNames/>
  <calcPr fullCalcOnLoad="1"/>
</workbook>
</file>

<file path=xl/sharedStrings.xml><?xml version="1.0" encoding="utf-8"?>
<sst xmlns="http://schemas.openxmlformats.org/spreadsheetml/2006/main" count="664" uniqueCount="309">
  <si>
    <t>Klubbens</t>
  </si>
  <si>
    <t>Kører 1</t>
  </si>
  <si>
    <t>Kører 2</t>
  </si>
  <si>
    <t>Kører 3</t>
  </si>
  <si>
    <t>Hold.</t>
  </si>
  <si>
    <t>Klub navn</t>
  </si>
  <si>
    <t>Nr.</t>
  </si>
  <si>
    <t>Licens</t>
  </si>
  <si>
    <t>Transponder</t>
  </si>
  <si>
    <t>klasse</t>
  </si>
  <si>
    <t>Holdleder</t>
  </si>
  <si>
    <t>A / B</t>
  </si>
  <si>
    <t>fri 2</t>
  </si>
  <si>
    <t>fri 3</t>
  </si>
  <si>
    <t>Fornavn</t>
  </si>
  <si>
    <t>Efternavn</t>
  </si>
  <si>
    <t>Martin</t>
  </si>
  <si>
    <t>Andreas</t>
  </si>
  <si>
    <t>Nielsen</t>
  </si>
  <si>
    <t>Jensen</t>
  </si>
  <si>
    <t>Kim</t>
  </si>
  <si>
    <t>Sørensen</t>
  </si>
  <si>
    <t xml:space="preserve">Mads </t>
  </si>
  <si>
    <t>Nikolaj</t>
  </si>
  <si>
    <t>Rasmus</t>
  </si>
  <si>
    <t>Jacobsen</t>
  </si>
  <si>
    <t>Mike</t>
  </si>
  <si>
    <t>Mikkel</t>
  </si>
  <si>
    <t>Daniel</t>
  </si>
  <si>
    <t>Jepsen</t>
  </si>
  <si>
    <t>Andersen</t>
  </si>
  <si>
    <t>Tobias</t>
  </si>
  <si>
    <t xml:space="preserve">Mikkel </t>
  </si>
  <si>
    <t>Nichlas</t>
  </si>
  <si>
    <t>Bjerregaard</t>
  </si>
  <si>
    <t>Morten</t>
  </si>
  <si>
    <t>Lilholt</t>
  </si>
  <si>
    <t>Kaalund</t>
  </si>
  <si>
    <t>Peter</t>
  </si>
  <si>
    <t>Mathias</t>
  </si>
  <si>
    <t>Nicolaj</t>
  </si>
  <si>
    <t>Langagergaard</t>
  </si>
  <si>
    <t>Knudsen</t>
  </si>
  <si>
    <t>Dan</t>
  </si>
  <si>
    <t>Jacob</t>
  </si>
  <si>
    <t>Junge</t>
  </si>
  <si>
    <t>Lasse</t>
  </si>
  <si>
    <t>Thomas</t>
  </si>
  <si>
    <t>Christensen</t>
  </si>
  <si>
    <t>Mogensen</t>
  </si>
  <si>
    <t>Kristian</t>
  </si>
  <si>
    <t>Jeppe</t>
  </si>
  <si>
    <t>Oliver</t>
  </si>
  <si>
    <t>Larsen</t>
  </si>
  <si>
    <t>Hansen</t>
  </si>
  <si>
    <t>Line</t>
  </si>
  <si>
    <t>Dam</t>
  </si>
  <si>
    <t>Marcus</t>
  </si>
  <si>
    <t>Petersen</t>
  </si>
  <si>
    <t>Alexander</t>
  </si>
  <si>
    <t>Damsgaard</t>
  </si>
  <si>
    <t>Kval</t>
  </si>
  <si>
    <t>heat 1</t>
  </si>
  <si>
    <t>heat 2</t>
  </si>
  <si>
    <t>heat 3</t>
  </si>
  <si>
    <t>Total</t>
  </si>
  <si>
    <t>Klasse</t>
  </si>
  <si>
    <t>1 nr</t>
  </si>
  <si>
    <t>2 nr</t>
  </si>
  <si>
    <t>3 nr</t>
  </si>
  <si>
    <t>Frederik</t>
  </si>
  <si>
    <t>Sam</t>
  </si>
  <si>
    <t>Korneliussen</t>
  </si>
  <si>
    <t>Emil Juul</t>
  </si>
  <si>
    <t>Kenneth</t>
  </si>
  <si>
    <t>Søren Vitrup</t>
  </si>
  <si>
    <t>Anders Kaa</t>
  </si>
  <si>
    <t>Bak</t>
  </si>
  <si>
    <t>Maach</t>
  </si>
  <si>
    <t>Skjøtt</t>
  </si>
  <si>
    <t>Søjberg</t>
  </si>
  <si>
    <t>Kanstrup</t>
  </si>
  <si>
    <t>Tonny Nielsen</t>
  </si>
  <si>
    <t>Heidi Jensen</t>
  </si>
  <si>
    <t xml:space="preserve">Nikolaj </t>
  </si>
  <si>
    <t>Aske</t>
  </si>
  <si>
    <t>Kenneth Jepsen</t>
  </si>
  <si>
    <t>MAXI DM HOLD      2017</t>
  </si>
  <si>
    <t>HJMS 1</t>
  </si>
  <si>
    <t>MX2</t>
  </si>
  <si>
    <t>Jesper Hansen</t>
  </si>
  <si>
    <t>Randers Motor Sport 1</t>
  </si>
  <si>
    <t xml:space="preserve">Kenneth </t>
  </si>
  <si>
    <t>Hvam</t>
  </si>
  <si>
    <t xml:space="preserve">Simon </t>
  </si>
  <si>
    <t>Wulff</t>
  </si>
  <si>
    <t xml:space="preserve">Nick </t>
  </si>
  <si>
    <t>Bøgh</t>
  </si>
  <si>
    <t>Jan Hvam</t>
  </si>
  <si>
    <t>HJMS 2</t>
  </si>
  <si>
    <t>Tonny Knudsen</t>
  </si>
  <si>
    <t>Holstebro Moto Cross Club/HMCC 1</t>
  </si>
  <si>
    <t>Bommer</t>
  </si>
  <si>
    <t>Erik</t>
  </si>
  <si>
    <t>Sig</t>
  </si>
  <si>
    <t>Poul Hjorth</t>
  </si>
  <si>
    <t>HJMS 3</t>
  </si>
  <si>
    <t>Peter Vittrup</t>
  </si>
  <si>
    <t>Næstved</t>
  </si>
  <si>
    <t>Gryning</t>
  </si>
  <si>
    <t>Benjamin</t>
  </si>
  <si>
    <t>Strate</t>
  </si>
  <si>
    <t>Mikkel Kure Christensen</t>
  </si>
  <si>
    <t>Mads</t>
  </si>
  <si>
    <t>Kolding Motocross Klub   Kmck</t>
  </si>
  <si>
    <t>Søren</t>
  </si>
  <si>
    <t>Rasmussen</t>
  </si>
  <si>
    <t>Lasse Rasmussen</t>
  </si>
  <si>
    <t>HaMK</t>
  </si>
  <si>
    <t>Møller</t>
  </si>
  <si>
    <t>Viberg</t>
  </si>
  <si>
    <t xml:space="preserve">Mark </t>
  </si>
  <si>
    <t>Karsten Sørensen</t>
  </si>
  <si>
    <t>Fyens Motor Sport</t>
  </si>
  <si>
    <t>Marcus Rene</t>
  </si>
  <si>
    <t>Kristian Juel</t>
  </si>
  <si>
    <t>René W. Hansen</t>
  </si>
  <si>
    <t>Randers Motor Sport 2</t>
  </si>
  <si>
    <t>Sebastian</t>
  </si>
  <si>
    <t>Biering</t>
  </si>
  <si>
    <t>Jørgen Dam</t>
  </si>
  <si>
    <t>Børkop Motor Sport</t>
  </si>
  <si>
    <t>Alex</t>
  </si>
  <si>
    <t>Poulsen</t>
  </si>
  <si>
    <t>Lynderup</t>
  </si>
  <si>
    <t>Holstebro Moto Cross Club/HMCC 2</t>
  </si>
  <si>
    <t>Dennis</t>
  </si>
  <si>
    <t>Bennedsgaard</t>
  </si>
  <si>
    <t>Kresten Jensen</t>
  </si>
  <si>
    <t>Hadsund Motor Klub</t>
  </si>
  <si>
    <t>Stefan Bech</t>
  </si>
  <si>
    <t>Kjeldsen</t>
  </si>
  <si>
    <t>Lasse V Jørgensen</t>
  </si>
  <si>
    <t>Aalborg Motorklub 1</t>
  </si>
  <si>
    <t>O. Sørensen</t>
  </si>
  <si>
    <t>HJMS 4</t>
  </si>
  <si>
    <t>Jonas Høfner</t>
  </si>
  <si>
    <t>Nørlev</t>
  </si>
  <si>
    <t>Flemming Andersen</t>
  </si>
  <si>
    <t>FAM</t>
  </si>
  <si>
    <t>Kasper</t>
  </si>
  <si>
    <t>Erdmann</t>
  </si>
  <si>
    <t>Holstebro Moto Cross Club/HMCC 3</t>
  </si>
  <si>
    <t>B Andersen</t>
  </si>
  <si>
    <t>Dissing</t>
  </si>
  <si>
    <t>Steen Andersen</t>
  </si>
  <si>
    <t>Randers Motor Sport 3</t>
  </si>
  <si>
    <t>Anders</t>
  </si>
  <si>
    <t>Kirial</t>
  </si>
  <si>
    <t>7029823</t>
  </si>
  <si>
    <t>Ole</t>
  </si>
  <si>
    <t>Lillie</t>
  </si>
  <si>
    <t>213958</t>
  </si>
  <si>
    <t>Finn Lilie</t>
  </si>
  <si>
    <t>Lunderbjerg Motocross Club</t>
  </si>
  <si>
    <t xml:space="preserve">Møller pedersen </t>
  </si>
  <si>
    <t>Nikolaisen</t>
  </si>
  <si>
    <t xml:space="preserve">Jesper N. Larsen </t>
  </si>
  <si>
    <t>Slangerup Motocross klub</t>
  </si>
  <si>
    <t>Kjær Nielse</t>
  </si>
  <si>
    <t xml:space="preserve">Micki </t>
  </si>
  <si>
    <t>Dahl</t>
  </si>
  <si>
    <t>Ludvidsen</t>
  </si>
  <si>
    <t>Jonny Dahl  12451</t>
  </si>
  <si>
    <t>Morsø Moto Cross Klub</t>
  </si>
  <si>
    <t xml:space="preserve">Rasmus </t>
  </si>
  <si>
    <t>Lyngaard</t>
  </si>
  <si>
    <t>Christian</t>
  </si>
  <si>
    <t>Ulrik Møller</t>
  </si>
  <si>
    <t>Aalborg Motorklub 2</t>
  </si>
  <si>
    <t>Toldbod Kristiansen</t>
  </si>
  <si>
    <t>Gram</t>
  </si>
  <si>
    <t>Aalborg Motorklub 3</t>
  </si>
  <si>
    <t>Kvist</t>
  </si>
  <si>
    <t>Støttrup Nielsen</t>
  </si>
  <si>
    <t>Chris</t>
  </si>
  <si>
    <t>Aalborg Motorklub 4</t>
  </si>
  <si>
    <t>Joan</t>
  </si>
  <si>
    <t>Tim</t>
  </si>
  <si>
    <t>Vmcc</t>
  </si>
  <si>
    <t>Bastian</t>
  </si>
  <si>
    <t>Leonhard</t>
  </si>
  <si>
    <t>Michelle Andersen</t>
  </si>
  <si>
    <t>HJMS 5</t>
  </si>
  <si>
    <t>Anders M</t>
  </si>
  <si>
    <t>Lykkegaard</t>
  </si>
  <si>
    <t>René Christensen</t>
  </si>
  <si>
    <t>HjMS DM Klubhold Maxi 2017</t>
  </si>
  <si>
    <t>2 &amp; 3 September 2017</t>
  </si>
  <si>
    <t>samlet</t>
  </si>
  <si>
    <t>A-Finale</t>
  </si>
  <si>
    <t>B- finale</t>
  </si>
  <si>
    <t>Plac</t>
  </si>
  <si>
    <t>Fradrag</t>
  </si>
  <si>
    <t>Slut total</t>
  </si>
  <si>
    <t>Sidse Olsen</t>
  </si>
  <si>
    <t>Olsen</t>
  </si>
  <si>
    <t xml:space="preserve">Anders </t>
  </si>
  <si>
    <t>William</t>
  </si>
  <si>
    <t>fri 1</t>
  </si>
  <si>
    <t>Caprani</t>
  </si>
  <si>
    <t xml:space="preserve">Silas </t>
  </si>
  <si>
    <t>Lotte Schmidt</t>
  </si>
  <si>
    <t>3091347</t>
  </si>
  <si>
    <t>Schmidt</t>
  </si>
  <si>
    <t>Jayden</t>
  </si>
  <si>
    <t>6146714</t>
  </si>
  <si>
    <t>Gregersen</t>
  </si>
  <si>
    <t>Magnus</t>
  </si>
  <si>
    <t>Kolding Motocross Klub</t>
  </si>
  <si>
    <t>Morten Ladelund</t>
  </si>
  <si>
    <t>34716</t>
  </si>
  <si>
    <t>Ladelund</t>
  </si>
  <si>
    <t>5829714</t>
  </si>
  <si>
    <t>Malou</t>
  </si>
  <si>
    <t>Johan</t>
  </si>
  <si>
    <t>fri 1,fri 2,fri 3</t>
  </si>
  <si>
    <t>Christian Marcussen</t>
  </si>
  <si>
    <t>3420571</t>
  </si>
  <si>
    <t>Marcussen</t>
  </si>
  <si>
    <t>Patrick</t>
  </si>
  <si>
    <t>3185393</t>
  </si>
  <si>
    <t>Staal Damsgaard</t>
  </si>
  <si>
    <t>Asger</t>
  </si>
  <si>
    <t>Brock</t>
  </si>
  <si>
    <t>Nicklas</t>
  </si>
  <si>
    <t>MCS</t>
  </si>
  <si>
    <t>Rasmus Garnell</t>
  </si>
  <si>
    <t>6517693</t>
  </si>
  <si>
    <t>Albæk Mortensen</t>
  </si>
  <si>
    <t>Casper</t>
  </si>
  <si>
    <t>918048</t>
  </si>
  <si>
    <t>Garnell</t>
  </si>
  <si>
    <t xml:space="preserve">William </t>
  </si>
  <si>
    <t>Marius</t>
  </si>
  <si>
    <t xml:space="preserve">Jens Søgaard </t>
  </si>
  <si>
    <t>5935922</t>
  </si>
  <si>
    <t>S Nielsen</t>
  </si>
  <si>
    <t>5292650</t>
  </si>
  <si>
    <t>Kristensen</t>
  </si>
  <si>
    <t>S Jacobsen</t>
  </si>
  <si>
    <t>Holstebro Moto Cross Club/HMCC</t>
  </si>
  <si>
    <t>Lars Martens</t>
  </si>
  <si>
    <t>Hald</t>
  </si>
  <si>
    <t>Simon</t>
  </si>
  <si>
    <t>Martens</t>
  </si>
  <si>
    <t>Lucas</t>
  </si>
  <si>
    <t>HJMS</t>
  </si>
  <si>
    <t>Kristina Caprani</t>
  </si>
  <si>
    <t>5771368</t>
  </si>
  <si>
    <t>Padkjær</t>
  </si>
  <si>
    <t>9682321</t>
  </si>
  <si>
    <t>Jacob Raunkjær</t>
  </si>
  <si>
    <t>6054946</t>
  </si>
  <si>
    <t>Kristoffersen</t>
  </si>
  <si>
    <t>Hugi</t>
  </si>
  <si>
    <t>9550770</t>
  </si>
  <si>
    <t>Brix</t>
  </si>
  <si>
    <t>Oscar</t>
  </si>
  <si>
    <t>Raunkjær</t>
  </si>
  <si>
    <t>Laura</t>
  </si>
  <si>
    <t>Mx Hedeland</t>
  </si>
  <si>
    <t>Anemette Kleemann</t>
  </si>
  <si>
    <t>Kleeman</t>
  </si>
  <si>
    <t>Victor</t>
  </si>
  <si>
    <t>Kleemann</t>
  </si>
  <si>
    <t>Albetsen</t>
  </si>
  <si>
    <t xml:space="preserve">Zander </t>
  </si>
  <si>
    <t>Vordingborg Motor Cross Klub (VMCK)</t>
  </si>
  <si>
    <t>Finn Rasmussen</t>
  </si>
  <si>
    <t>Kajbæk</t>
  </si>
  <si>
    <t xml:space="preserve"> Bruhn</t>
  </si>
  <si>
    <t xml:space="preserve"> Dehnhard</t>
  </si>
  <si>
    <t>NMK</t>
  </si>
  <si>
    <t>Heat rækkefølge er heat 1- kører 1+2, heat 2- kører 1+3, heat 3- kører 2+3.</t>
  </si>
  <si>
    <t xml:space="preserve">MINI DM HOLD       </t>
  </si>
  <si>
    <t>HjMS DM Klubhold Mini 2017</t>
  </si>
  <si>
    <t>Brian Nielsen</t>
  </si>
  <si>
    <t>Jørgensen</t>
  </si>
  <si>
    <t>Bjørn</t>
  </si>
  <si>
    <t>Lyngvig</t>
  </si>
  <si>
    <t xml:space="preserve"> fri 1</t>
  </si>
  <si>
    <t>Berthel</t>
  </si>
  <si>
    <t>Tommy</t>
  </si>
  <si>
    <t>Christian Foghsgaard</t>
  </si>
  <si>
    <t>Foghsgaard</t>
  </si>
  <si>
    <t>Lars</t>
  </si>
  <si>
    <t>Thaisen</t>
  </si>
  <si>
    <t>Jørgen Bitsch</t>
  </si>
  <si>
    <t>Bitsch</t>
  </si>
  <si>
    <t xml:space="preserve">Jørgen </t>
  </si>
  <si>
    <t>Rene</t>
  </si>
  <si>
    <t>Madsen</t>
  </si>
  <si>
    <t>NR Christensen</t>
  </si>
  <si>
    <t>Jesper</t>
  </si>
  <si>
    <t>A. Olsen</t>
  </si>
  <si>
    <t>OB DM HOLD  2017</t>
  </si>
  <si>
    <t>HjMS DM Klubhold OB 2017</t>
  </si>
  <si>
    <t>Frad.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</si>
</sst>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j&quot;"/>
    <numFmt numFmtId="177" formatCode="&quot;Sandt&quot;;&quot;Sandt&quot;;&quot;Falsk&quot;"/>
    <numFmt numFmtId="178" formatCode="&quot;Til&quot;;&quot;Til&quot;;&quot;Fra&quot;"/>
    <numFmt numFmtId="179" formatCode="[$€-2]\ #.##000_);[Red]\([$€-2]\ #.##000\)"/>
    <numFmt numFmtId="180" formatCode="[$kr-406]&quot; &quot;#,##0.00;[Red][$kr-406]&quot; -&quot;#,##0.00"/>
  </numFmts>
  <fonts count="41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36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7" fillId="7" borderId="2" applyNumberFormat="0" applyAlignment="0" applyProtection="0"/>
    <xf numFmtId="0" fontId="7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3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17" borderId="4" applyNumberFormat="0" applyAlignment="0" applyProtection="0"/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180" fontId="40" fillId="0" borderId="0">
      <alignment/>
      <protection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9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19" fillId="24" borderId="20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49" fontId="1" fillId="24" borderId="16" xfId="0" applyNumberFormat="1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0" fontId="24" fillId="24" borderId="18" xfId="0" applyFont="1" applyFill="1" applyBorder="1" applyAlignment="1">
      <alignment/>
    </xf>
    <xf numFmtId="49" fontId="1" fillId="24" borderId="17" xfId="0" applyNumberFormat="1" applyFont="1" applyFill="1" applyBorder="1" applyAlignment="1">
      <alignment horizontal="center" textRotation="90"/>
    </xf>
    <xf numFmtId="0" fontId="1" fillId="24" borderId="21" xfId="0" applyFont="1" applyFill="1" applyBorder="1" applyAlignment="1">
      <alignment horizontal="center" textRotation="90"/>
    </xf>
    <xf numFmtId="49" fontId="1" fillId="24" borderId="22" xfId="0" applyNumberFormat="1" applyFont="1" applyFill="1" applyBorder="1" applyAlignment="1">
      <alignment horizontal="center" textRotation="90"/>
    </xf>
    <xf numFmtId="0" fontId="20" fillId="25" borderId="11" xfId="0" applyFont="1" applyFill="1" applyBorder="1" applyAlignment="1">
      <alignment/>
    </xf>
    <xf numFmtId="0" fontId="20" fillId="25" borderId="23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1" fillId="25" borderId="0" xfId="0" applyNumberFormat="1" applyFont="1" applyFill="1" applyBorder="1" applyAlignment="1">
      <alignment horizontal="center" textRotation="90"/>
    </xf>
    <xf numFmtId="0" fontId="1" fillId="25" borderId="0" xfId="0" applyFont="1" applyFill="1" applyBorder="1" applyAlignment="1">
      <alignment horizontal="center" textRotation="90"/>
    </xf>
    <xf numFmtId="0" fontId="24" fillId="25" borderId="0" xfId="0" applyFont="1" applyFill="1" applyBorder="1" applyAlignment="1">
      <alignment/>
    </xf>
    <xf numFmtId="0" fontId="1" fillId="25" borderId="25" xfId="0" applyFont="1" applyFill="1" applyBorder="1" applyAlignment="1">
      <alignment horizontal="center" textRotation="90"/>
    </xf>
    <xf numFmtId="49" fontId="1" fillId="25" borderId="26" xfId="0" applyNumberFormat="1" applyFont="1" applyFill="1" applyBorder="1" applyAlignment="1">
      <alignment horizontal="center" textRotation="90"/>
    </xf>
    <xf numFmtId="0" fontId="24" fillId="25" borderId="2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0" xfId="0" applyFont="1" applyAlignment="1">
      <alignment/>
    </xf>
    <xf numFmtId="0" fontId="24" fillId="25" borderId="28" xfId="0" applyFont="1" applyFill="1" applyBorder="1" applyAlignment="1">
      <alignment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30" xfId="0" applyFill="1" applyBorder="1" applyAlignment="1">
      <alignment/>
    </xf>
    <xf numFmtId="0" fontId="28" fillId="26" borderId="30" xfId="0" applyFont="1" applyFill="1" applyBorder="1" applyAlignment="1">
      <alignment/>
    </xf>
    <xf numFmtId="0" fontId="0" fillId="26" borderId="2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24" fillId="24" borderId="29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/>
    </xf>
    <xf numFmtId="0" fontId="25" fillId="26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textRotation="90"/>
    </xf>
    <xf numFmtId="49" fontId="1" fillId="24" borderId="36" xfId="0" applyNumberFormat="1" applyFont="1" applyFill="1" applyBorder="1" applyAlignment="1">
      <alignment horizontal="center" textRotation="90"/>
    </xf>
    <xf numFmtId="0" fontId="1" fillId="24" borderId="37" xfId="0" applyFont="1" applyFill="1" applyBorder="1" applyAlignment="1">
      <alignment horizontal="center" textRotation="90"/>
    </xf>
    <xf numFmtId="49" fontId="1" fillId="24" borderId="25" xfId="0" applyNumberFormat="1" applyFont="1" applyFill="1" applyBorder="1" applyAlignment="1">
      <alignment horizontal="center" textRotation="90"/>
    </xf>
    <xf numFmtId="0" fontId="1" fillId="24" borderId="0" xfId="0" applyFont="1" applyFill="1" applyBorder="1" applyAlignment="1">
      <alignment horizontal="center" textRotation="90"/>
    </xf>
    <xf numFmtId="49" fontId="1" fillId="24" borderId="37" xfId="0" applyNumberFormat="1" applyFont="1" applyFill="1" applyBorder="1" applyAlignment="1">
      <alignment horizontal="center" textRotation="90"/>
    </xf>
    <xf numFmtId="0" fontId="24" fillId="24" borderId="17" xfId="0" applyFont="1" applyFill="1" applyBorder="1" applyAlignment="1">
      <alignment/>
    </xf>
    <xf numFmtId="0" fontId="24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8" fillId="26" borderId="29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26" borderId="39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26" borderId="3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16" fillId="25" borderId="17" xfId="0" applyFont="1" applyFill="1" applyBorder="1" applyAlignment="1">
      <alignment horizontal="center"/>
    </xf>
    <xf numFmtId="0" fontId="16" fillId="25" borderId="17" xfId="0" applyFont="1" applyFill="1" applyBorder="1" applyAlignment="1">
      <alignment/>
    </xf>
    <xf numFmtId="0" fontId="16" fillId="25" borderId="18" xfId="0" applyFont="1" applyFill="1" applyBorder="1" applyAlignment="1">
      <alignment/>
    </xf>
    <xf numFmtId="0" fontId="16" fillId="25" borderId="16" xfId="0" applyFont="1" applyFill="1" applyBorder="1" applyAlignment="1">
      <alignment horizontal="center"/>
    </xf>
    <xf numFmtId="0" fontId="33" fillId="25" borderId="12" xfId="0" applyFont="1" applyFill="1" applyBorder="1" applyAlignment="1">
      <alignment/>
    </xf>
    <xf numFmtId="0" fontId="34" fillId="25" borderId="16" xfId="0" applyFont="1" applyFill="1" applyBorder="1" applyAlignment="1">
      <alignment/>
    </xf>
    <xf numFmtId="49" fontId="35" fillId="25" borderId="17" xfId="0" applyNumberFormat="1" applyFont="1" applyFill="1" applyBorder="1" applyAlignment="1">
      <alignment horizontal="center" textRotation="90"/>
    </xf>
    <xf numFmtId="0" fontId="35" fillId="25" borderId="17" xfId="0" applyFont="1" applyFill="1" applyBorder="1" applyAlignment="1">
      <alignment horizontal="center" textRotation="90"/>
    </xf>
    <xf numFmtId="0" fontId="34" fillId="25" borderId="17" xfId="0" applyFont="1" applyFill="1" applyBorder="1" applyAlignment="1">
      <alignment/>
    </xf>
    <xf numFmtId="0" fontId="35" fillId="25" borderId="21" xfId="0" applyFont="1" applyFill="1" applyBorder="1" applyAlignment="1">
      <alignment horizontal="center" textRotation="90"/>
    </xf>
    <xf numFmtId="49" fontId="35" fillId="25" borderId="22" xfId="0" applyNumberFormat="1" applyFont="1" applyFill="1" applyBorder="1" applyAlignment="1">
      <alignment horizontal="center" textRotation="90"/>
    </xf>
    <xf numFmtId="0" fontId="34" fillId="25" borderId="34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4" xfId="60" applyFont="1" applyBorder="1" applyAlignment="1">
      <alignment horizontal="left"/>
      <protection/>
    </xf>
    <xf numFmtId="0" fontId="0" fillId="0" borderId="24" xfId="60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35" fillId="0" borderId="38" xfId="0" applyFont="1" applyFill="1" applyBorder="1" applyAlignment="1">
      <alignment vertical="center"/>
    </xf>
    <xf numFmtId="0" fontId="34" fillId="0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35" fillId="0" borderId="39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49" fontId="35" fillId="0" borderId="0" xfId="63" applyNumberFormat="1" applyFont="1" applyFill="1" applyBorder="1" applyAlignment="1">
      <alignment horizontal="center"/>
      <protection/>
    </xf>
    <xf numFmtId="49" fontId="35" fillId="0" borderId="0" xfId="62" applyNumberFormat="1" applyFont="1" applyFill="1" applyBorder="1" applyAlignment="1">
      <alignment horizontal="center"/>
      <protection/>
    </xf>
    <xf numFmtId="0" fontId="35" fillId="26" borderId="38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0" fillId="26" borderId="4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26" borderId="2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6" borderId="46" xfId="0" applyFont="1" applyFill="1" applyBorder="1" applyAlignment="1">
      <alignment vertical="center"/>
    </xf>
    <xf numFmtId="0" fontId="0" fillId="25" borderId="24" xfId="0" applyFont="1" applyFill="1" applyBorder="1" applyAlignment="1">
      <alignment horizontal="center"/>
    </xf>
    <xf numFmtId="0" fontId="35" fillId="0" borderId="42" xfId="0" applyFont="1" applyFill="1" applyBorder="1" applyAlignment="1">
      <alignment vertical="center"/>
    </xf>
    <xf numFmtId="0" fontId="35" fillId="0" borderId="44" xfId="0" applyFont="1" applyFill="1" applyBorder="1" applyAlignment="1">
      <alignment vertical="center"/>
    </xf>
    <xf numFmtId="0" fontId="32" fillId="24" borderId="48" xfId="0" applyFont="1" applyFill="1" applyBorder="1" applyAlignment="1">
      <alignment horizontal="left"/>
    </xf>
    <xf numFmtId="0" fontId="32" fillId="24" borderId="49" xfId="0" applyFont="1" applyFill="1" applyBorder="1" applyAlignment="1">
      <alignment horizontal="left"/>
    </xf>
  </cellXfs>
  <cellStyles count="7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Advarselstekst 2" xfId="34"/>
    <cellStyle name="Bemærk!" xfId="35"/>
    <cellStyle name="Bemærk! 2" xfId="36"/>
    <cellStyle name="Beregning" xfId="37"/>
    <cellStyle name="Beregning 2" xfId="38"/>
    <cellStyle name="Excel_BuiltIn_Advarselstekst" xfId="39"/>
    <cellStyle name="Farve1" xfId="40"/>
    <cellStyle name="Farve2" xfId="41"/>
    <cellStyle name="Farve3" xfId="42"/>
    <cellStyle name="Farve4" xfId="43"/>
    <cellStyle name="Farve5" xfId="44"/>
    <cellStyle name="Farve6" xfId="45"/>
    <cellStyle name="Forklarende tekst" xfId="46"/>
    <cellStyle name="Forklarende tekst 2" xfId="47"/>
    <cellStyle name="God" xfId="48"/>
    <cellStyle name="God 2" xfId="49"/>
    <cellStyle name="Heading" xfId="50"/>
    <cellStyle name="Heading1" xfId="51"/>
    <cellStyle name="Input" xfId="52"/>
    <cellStyle name="Input 2" xfId="53"/>
    <cellStyle name="Comma" xfId="54"/>
    <cellStyle name="Comma [0]" xfId="55"/>
    <cellStyle name="Kontrollér celle" xfId="56"/>
    <cellStyle name="Neutral" xfId="57"/>
    <cellStyle name="Neutral 2" xfId="58"/>
    <cellStyle name="Normal 2" xfId="59"/>
    <cellStyle name="Normal 3" xfId="60"/>
    <cellStyle name="Normal 4" xfId="61"/>
    <cellStyle name="Normal 5" xfId="62"/>
    <cellStyle name="Normal 9" xfId="63"/>
    <cellStyle name="Output" xfId="64"/>
    <cellStyle name="Output 2" xfId="65"/>
    <cellStyle name="Overskrift 1" xfId="66"/>
    <cellStyle name="Overskrift 1 2" xfId="67"/>
    <cellStyle name="Overskrift 2" xfId="68"/>
    <cellStyle name="Overskrift 2 2" xfId="69"/>
    <cellStyle name="Overskrift 3" xfId="70"/>
    <cellStyle name="Overskrift 3 2" xfId="71"/>
    <cellStyle name="Overskrift 4" xfId="72"/>
    <cellStyle name="Overskrift 4 2" xfId="73"/>
    <cellStyle name="Percent" xfId="74"/>
    <cellStyle name="Result" xfId="75"/>
    <cellStyle name="Result2" xfId="76"/>
    <cellStyle name="Sammenkædet celle" xfId="77"/>
    <cellStyle name="Sammenkædet celle 2" xfId="78"/>
    <cellStyle name="Titel" xfId="79"/>
    <cellStyle name="Titel 2" xfId="80"/>
    <cellStyle name="Total" xfId="81"/>
    <cellStyle name="Total 2" xfId="82"/>
    <cellStyle name="Ugyldig" xfId="83"/>
    <cellStyle name="Ugyldig 2" xfId="84"/>
    <cellStyle name="Currency" xfId="85"/>
    <cellStyle name="Currency [0]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7"/>
  <sheetViews>
    <sheetView tabSelected="1" zoomScaleSheetLayoutView="100" workbookViewId="0" topLeftCell="A1">
      <selection activeCell="F3" sqref="F3"/>
    </sheetView>
  </sheetViews>
  <sheetFormatPr defaultColWidth="9.140625" defaultRowHeight="15"/>
  <cols>
    <col min="1" max="1" width="7.28125" style="5" customWidth="1"/>
    <col min="2" max="2" width="7.140625" style="5" customWidth="1"/>
    <col min="3" max="3" width="34.57421875" style="5" customWidth="1"/>
    <col min="4" max="4" width="7.57421875" style="5" customWidth="1"/>
    <col min="5" max="5" width="10.28125" style="5" customWidth="1"/>
    <col min="6" max="6" width="13.00390625" style="5" customWidth="1"/>
    <col min="7" max="8" width="0.9921875" style="5" customWidth="1"/>
    <col min="9" max="9" width="6.28125" style="5" customWidth="1"/>
    <col min="10" max="10" width="6.57421875" style="5" customWidth="1"/>
    <col min="11" max="11" width="10.7109375" style="5" customWidth="1"/>
    <col min="12" max="12" width="13.421875" style="5" customWidth="1"/>
    <col min="13" max="13" width="7.8515625" style="5" hidden="1" customWidth="1"/>
    <col min="14" max="14" width="13.421875" style="5" hidden="1" customWidth="1"/>
    <col min="15" max="15" width="7.57421875" style="5" customWidth="1"/>
    <col min="16" max="16" width="7.140625" style="5" customWidth="1"/>
    <col min="17" max="17" width="11.8515625" style="5" customWidth="1"/>
    <col min="18" max="18" width="12.421875" style="5" customWidth="1"/>
    <col min="19" max="19" width="8.28125" style="5" hidden="1" customWidth="1"/>
    <col min="20" max="20" width="13.57421875" style="5" hidden="1" customWidth="1"/>
    <col min="21" max="21" width="5.7109375" style="5" customWidth="1"/>
    <col min="22" max="22" width="22.57421875" style="5" customWidth="1"/>
    <col min="23" max="23" width="35.28125" style="5" hidden="1" customWidth="1"/>
    <col min="24" max="24" width="3.28125" style="5" customWidth="1"/>
    <col min="25" max="25" width="4.00390625" style="5" customWidth="1"/>
    <col min="26" max="26" width="5.140625" style="5" customWidth="1"/>
    <col min="27" max="36" width="5.7109375" style="5" customWidth="1"/>
    <col min="37" max="16384" width="9.140625" style="5" customWidth="1"/>
  </cols>
  <sheetData>
    <row r="2" spans="2:24" ht="24" customHeight="1">
      <c r="B2" s="2"/>
      <c r="C2" s="60" t="s">
        <v>197</v>
      </c>
      <c r="D2" s="3"/>
      <c r="E2" s="4"/>
      <c r="F2" s="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3"/>
      <c r="S2" s="23"/>
      <c r="T2" s="23"/>
      <c r="U2" s="23"/>
      <c r="V2" s="23"/>
      <c r="W2" s="23"/>
      <c r="X2" s="23"/>
    </row>
    <row r="3" spans="2:23" ht="26.25">
      <c r="B3" s="2"/>
      <c r="C3" s="60" t="s">
        <v>198</v>
      </c>
      <c r="D3" s="3"/>
      <c r="E3" s="4"/>
      <c r="F3" s="4"/>
      <c r="G3" s="4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">
      <c r="O4" s="1"/>
    </row>
    <row r="5" spans="1:18" ht="18.75">
      <c r="A5" s="99" t="s">
        <v>202</v>
      </c>
      <c r="O5" s="1"/>
      <c r="R5" s="47"/>
    </row>
    <row r="6" spans="2:23" s="46" customFormat="1" ht="24" thickBot="1">
      <c r="B6" s="161" t="s">
        <v>87</v>
      </c>
      <c r="C6" s="162"/>
      <c r="D6" s="84"/>
      <c r="E6" s="85"/>
      <c r="F6" s="85"/>
      <c r="G6" s="85"/>
      <c r="H6" s="44"/>
      <c r="I6" s="44"/>
      <c r="J6" s="43"/>
      <c r="K6" s="44"/>
      <c r="L6" s="44"/>
      <c r="M6" s="44"/>
      <c r="N6" s="44"/>
      <c r="O6" s="43"/>
      <c r="P6" s="44"/>
      <c r="Q6" s="44"/>
      <c r="R6" s="45"/>
      <c r="S6" s="44"/>
      <c r="T6" s="44"/>
      <c r="U6" s="44"/>
      <c r="V6" s="44"/>
      <c r="W6" s="44"/>
    </row>
    <row r="7" spans="2:36" ht="30">
      <c r="B7" s="18" t="s">
        <v>0</v>
      </c>
      <c r="C7" s="7"/>
      <c r="D7" s="6" t="s">
        <v>1</v>
      </c>
      <c r="E7" s="10"/>
      <c r="F7" s="10"/>
      <c r="G7" s="10"/>
      <c r="H7" s="10"/>
      <c r="I7" s="11" t="s">
        <v>11</v>
      </c>
      <c r="J7" s="9" t="s">
        <v>2</v>
      </c>
      <c r="K7" s="10"/>
      <c r="L7" s="10"/>
      <c r="M7" s="10"/>
      <c r="N7" s="10"/>
      <c r="O7" s="11" t="s">
        <v>11</v>
      </c>
      <c r="P7" s="9" t="s">
        <v>3</v>
      </c>
      <c r="Q7" s="10"/>
      <c r="R7" s="10"/>
      <c r="S7" s="10"/>
      <c r="T7" s="10"/>
      <c r="U7" s="11" t="s">
        <v>11</v>
      </c>
      <c r="V7" s="17"/>
      <c r="W7" s="30"/>
      <c r="X7" s="30"/>
      <c r="Y7" s="31"/>
      <c r="Z7" s="31"/>
      <c r="AA7" s="32" t="s">
        <v>61</v>
      </c>
      <c r="AB7" s="79" t="s">
        <v>62</v>
      </c>
      <c r="AC7" s="80"/>
      <c r="AD7" s="81" t="s">
        <v>63</v>
      </c>
      <c r="AE7" s="80"/>
      <c r="AF7" s="81" t="s">
        <v>64</v>
      </c>
      <c r="AG7" s="80"/>
      <c r="AH7" s="82" t="s">
        <v>65</v>
      </c>
      <c r="AI7" s="70" t="s">
        <v>308</v>
      </c>
      <c r="AJ7" s="98" t="s">
        <v>204</v>
      </c>
    </row>
    <row r="8" spans="2:36" ht="22.5" thickBot="1">
      <c r="B8" s="18" t="s">
        <v>4</v>
      </c>
      <c r="C8" s="7" t="s">
        <v>5</v>
      </c>
      <c r="D8" s="15" t="s">
        <v>6</v>
      </c>
      <c r="E8" s="13" t="s">
        <v>14</v>
      </c>
      <c r="F8" s="13" t="s">
        <v>15</v>
      </c>
      <c r="G8" s="13" t="s">
        <v>7</v>
      </c>
      <c r="H8" s="13" t="s">
        <v>8</v>
      </c>
      <c r="I8" s="14" t="s">
        <v>9</v>
      </c>
      <c r="J8" s="12" t="s">
        <v>6</v>
      </c>
      <c r="K8" s="13" t="s">
        <v>14</v>
      </c>
      <c r="L8" s="13" t="s">
        <v>15</v>
      </c>
      <c r="M8" s="13" t="s">
        <v>7</v>
      </c>
      <c r="N8" s="13" t="s">
        <v>8</v>
      </c>
      <c r="O8" s="16" t="s">
        <v>9</v>
      </c>
      <c r="P8" s="12" t="s">
        <v>6</v>
      </c>
      <c r="Q8" s="13" t="s">
        <v>14</v>
      </c>
      <c r="R8" s="13" t="s">
        <v>15</v>
      </c>
      <c r="S8" s="13" t="s">
        <v>7</v>
      </c>
      <c r="T8" s="13" t="s">
        <v>8</v>
      </c>
      <c r="U8" s="14" t="s">
        <v>9</v>
      </c>
      <c r="V8" s="8" t="s">
        <v>10</v>
      </c>
      <c r="W8" s="33" t="s">
        <v>66</v>
      </c>
      <c r="X8" s="34" t="s">
        <v>67</v>
      </c>
      <c r="Y8" s="35" t="s">
        <v>68</v>
      </c>
      <c r="Z8" s="35" t="s">
        <v>69</v>
      </c>
      <c r="AA8" s="36" t="s">
        <v>199</v>
      </c>
      <c r="AB8" s="37" t="s">
        <v>67</v>
      </c>
      <c r="AC8" s="38" t="s">
        <v>68</v>
      </c>
      <c r="AD8" s="39" t="s">
        <v>67</v>
      </c>
      <c r="AE8" s="38" t="s">
        <v>69</v>
      </c>
      <c r="AF8" s="39" t="s">
        <v>68</v>
      </c>
      <c r="AG8" s="38" t="s">
        <v>69</v>
      </c>
      <c r="AH8" s="83"/>
      <c r="AI8" s="71"/>
      <c r="AJ8" s="72"/>
    </row>
    <row r="9" spans="1:34" s="42" customFormat="1" ht="18.75">
      <c r="A9" s="100" t="s">
        <v>200</v>
      </c>
      <c r="B9" s="25"/>
      <c r="C9" s="40"/>
      <c r="D9" s="41"/>
      <c r="E9" s="26"/>
      <c r="F9" s="26"/>
      <c r="G9" s="26"/>
      <c r="H9" s="26"/>
      <c r="I9" s="26"/>
      <c r="J9" s="27"/>
      <c r="K9" s="26"/>
      <c r="L9" s="26"/>
      <c r="M9" s="26"/>
      <c r="N9" s="26"/>
      <c r="O9" s="27"/>
      <c r="P9" s="27"/>
      <c r="Q9" s="26"/>
      <c r="R9" s="26"/>
      <c r="S9" s="26"/>
      <c r="T9" s="26"/>
      <c r="U9" s="26"/>
      <c r="V9" s="28"/>
      <c r="W9" s="61"/>
      <c r="X9" s="53"/>
      <c r="Y9" s="54"/>
      <c r="Z9" s="54"/>
      <c r="AA9" s="55"/>
      <c r="AB9" s="53"/>
      <c r="AC9" s="56"/>
      <c r="AD9" s="57"/>
      <c r="AE9" s="56"/>
      <c r="AF9" s="57"/>
      <c r="AG9" s="56"/>
      <c r="AH9" s="58"/>
    </row>
    <row r="10" spans="1:36" ht="15">
      <c r="A10" s="66">
        <v>1</v>
      </c>
      <c r="B10" s="48">
        <v>16</v>
      </c>
      <c r="C10" s="48" t="s">
        <v>143</v>
      </c>
      <c r="D10" s="48">
        <v>444</v>
      </c>
      <c r="E10" s="48" t="s">
        <v>74</v>
      </c>
      <c r="F10" s="48" t="s">
        <v>37</v>
      </c>
      <c r="G10" s="49">
        <v>33282</v>
      </c>
      <c r="H10" s="49">
        <v>3716663</v>
      </c>
      <c r="I10" s="49" t="s">
        <v>89</v>
      </c>
      <c r="J10" s="49">
        <v>377</v>
      </c>
      <c r="K10" s="50" t="s">
        <v>33</v>
      </c>
      <c r="L10" s="49" t="s">
        <v>34</v>
      </c>
      <c r="M10" s="51">
        <v>22155</v>
      </c>
      <c r="N10" s="52">
        <v>604627</v>
      </c>
      <c r="O10" s="52" t="s">
        <v>12</v>
      </c>
      <c r="P10" s="52">
        <v>87</v>
      </c>
      <c r="Q10" s="52" t="s">
        <v>20</v>
      </c>
      <c r="R10" s="52" t="s">
        <v>144</v>
      </c>
      <c r="S10" s="52">
        <v>15624</v>
      </c>
      <c r="T10" s="52">
        <v>1500398</v>
      </c>
      <c r="U10" s="52" t="s">
        <v>13</v>
      </c>
      <c r="V10" s="52" t="s">
        <v>86</v>
      </c>
      <c r="W10" s="52"/>
      <c r="X10" s="52">
        <v>2</v>
      </c>
      <c r="Y10" s="52">
        <v>3</v>
      </c>
      <c r="Z10" s="52">
        <v>1</v>
      </c>
      <c r="AA10" s="52">
        <f aca="true" t="shared" si="0" ref="AA10:AA29">X10+Y10+Z10</f>
        <v>6</v>
      </c>
      <c r="AB10" s="73">
        <v>5</v>
      </c>
      <c r="AC10" s="52">
        <v>2</v>
      </c>
      <c r="AD10" s="52">
        <v>3</v>
      </c>
      <c r="AE10" s="52">
        <v>1</v>
      </c>
      <c r="AF10" s="52">
        <v>4</v>
      </c>
      <c r="AG10" s="52">
        <v>2</v>
      </c>
      <c r="AH10" s="68">
        <f aca="true" t="shared" si="1" ref="AH10:AH29">AB10+AC10+AD10+AE10+AF10+AG10</f>
        <v>17</v>
      </c>
      <c r="AI10" s="52">
        <v>5</v>
      </c>
      <c r="AJ10" s="52">
        <f aca="true" t="shared" si="2" ref="AJ10:AJ29">AH10-AI10</f>
        <v>12</v>
      </c>
    </row>
    <row r="11" spans="1:36" ht="15">
      <c r="A11" s="67">
        <v>2</v>
      </c>
      <c r="B11" s="29">
        <v>7</v>
      </c>
      <c r="C11" s="29" t="s">
        <v>108</v>
      </c>
      <c r="D11" s="29">
        <v>334</v>
      </c>
      <c r="E11" s="29" t="s">
        <v>39</v>
      </c>
      <c r="F11" s="29" t="s">
        <v>109</v>
      </c>
      <c r="G11" s="62">
        <v>21097</v>
      </c>
      <c r="H11" s="62">
        <v>7079597</v>
      </c>
      <c r="I11" s="62" t="s">
        <v>89</v>
      </c>
      <c r="J11" s="62">
        <v>249</v>
      </c>
      <c r="K11" s="63" t="s">
        <v>23</v>
      </c>
      <c r="L11" s="62" t="s">
        <v>53</v>
      </c>
      <c r="M11" s="64">
        <v>13072</v>
      </c>
      <c r="N11" s="59">
        <v>2093474</v>
      </c>
      <c r="O11" s="59" t="s">
        <v>12</v>
      </c>
      <c r="P11" s="59">
        <v>535</v>
      </c>
      <c r="Q11" s="59" t="s">
        <v>110</v>
      </c>
      <c r="R11" s="59" t="s">
        <v>111</v>
      </c>
      <c r="S11" s="59">
        <v>16722</v>
      </c>
      <c r="T11" s="59">
        <v>7654770</v>
      </c>
      <c r="U11" s="59" t="s">
        <v>13</v>
      </c>
      <c r="V11" s="59" t="s">
        <v>112</v>
      </c>
      <c r="W11" s="59"/>
      <c r="X11" s="59">
        <v>1</v>
      </c>
      <c r="Y11" s="59">
        <v>1</v>
      </c>
      <c r="Z11" s="59">
        <v>2</v>
      </c>
      <c r="AA11" s="59">
        <f t="shared" si="0"/>
        <v>4</v>
      </c>
      <c r="AB11" s="52">
        <v>3</v>
      </c>
      <c r="AC11" s="52">
        <v>1</v>
      </c>
      <c r="AD11" s="73">
        <v>14</v>
      </c>
      <c r="AE11" s="52">
        <v>2</v>
      </c>
      <c r="AF11" s="52">
        <v>1</v>
      </c>
      <c r="AG11" s="52">
        <v>6</v>
      </c>
      <c r="AH11" s="68">
        <f t="shared" si="1"/>
        <v>27</v>
      </c>
      <c r="AI11" s="52">
        <v>14</v>
      </c>
      <c r="AJ11" s="52">
        <f t="shared" si="2"/>
        <v>13</v>
      </c>
    </row>
    <row r="12" spans="1:36" ht="15">
      <c r="A12" s="67">
        <v>3</v>
      </c>
      <c r="B12" s="48">
        <v>3</v>
      </c>
      <c r="C12" s="48" t="s">
        <v>91</v>
      </c>
      <c r="D12" s="48">
        <v>17</v>
      </c>
      <c r="E12" s="48" t="s">
        <v>92</v>
      </c>
      <c r="F12" s="48" t="s">
        <v>93</v>
      </c>
      <c r="G12" s="49">
        <v>12515</v>
      </c>
      <c r="H12" s="49">
        <v>7208380</v>
      </c>
      <c r="I12" s="49" t="s">
        <v>89</v>
      </c>
      <c r="J12" s="49">
        <v>23</v>
      </c>
      <c r="K12" s="50" t="s">
        <v>94</v>
      </c>
      <c r="L12" s="49" t="s">
        <v>95</v>
      </c>
      <c r="M12" s="51">
        <v>24428</v>
      </c>
      <c r="N12" s="52">
        <v>3643394</v>
      </c>
      <c r="O12" s="52" t="s">
        <v>12</v>
      </c>
      <c r="P12" s="52">
        <v>815</v>
      </c>
      <c r="Q12" s="52" t="s">
        <v>96</v>
      </c>
      <c r="R12" s="52" t="s">
        <v>97</v>
      </c>
      <c r="S12" s="52">
        <v>12855</v>
      </c>
      <c r="T12" s="52">
        <v>3486568</v>
      </c>
      <c r="U12" s="52" t="s">
        <v>13</v>
      </c>
      <c r="V12" s="52" t="s">
        <v>98</v>
      </c>
      <c r="W12" s="52"/>
      <c r="X12" s="52">
        <v>3</v>
      </c>
      <c r="Y12" s="52">
        <v>6</v>
      </c>
      <c r="Z12" s="52">
        <v>7</v>
      </c>
      <c r="AA12" s="52">
        <f t="shared" si="0"/>
        <v>16</v>
      </c>
      <c r="AB12" s="52">
        <v>6</v>
      </c>
      <c r="AC12" s="52">
        <v>4</v>
      </c>
      <c r="AD12" s="52">
        <v>4</v>
      </c>
      <c r="AE12" s="52">
        <v>10</v>
      </c>
      <c r="AF12" s="52">
        <v>3</v>
      </c>
      <c r="AG12" s="73">
        <v>17</v>
      </c>
      <c r="AH12" s="68">
        <f t="shared" si="1"/>
        <v>44</v>
      </c>
      <c r="AI12" s="52">
        <v>17</v>
      </c>
      <c r="AJ12" s="52">
        <f t="shared" si="2"/>
        <v>27</v>
      </c>
    </row>
    <row r="13" spans="1:36" ht="15">
      <c r="A13" s="67">
        <v>4</v>
      </c>
      <c r="B13" s="48">
        <v>1</v>
      </c>
      <c r="C13" s="48" t="s">
        <v>88</v>
      </c>
      <c r="D13" s="48">
        <v>428</v>
      </c>
      <c r="E13" s="48" t="s">
        <v>17</v>
      </c>
      <c r="F13" s="48" t="s">
        <v>54</v>
      </c>
      <c r="G13" s="49">
        <v>22600</v>
      </c>
      <c r="H13" s="49">
        <v>6550939</v>
      </c>
      <c r="I13" s="49" t="s">
        <v>89</v>
      </c>
      <c r="J13" s="49">
        <v>143</v>
      </c>
      <c r="K13" s="50" t="s">
        <v>71</v>
      </c>
      <c r="L13" s="49" t="s">
        <v>72</v>
      </c>
      <c r="M13" s="51">
        <v>24065</v>
      </c>
      <c r="N13" s="52">
        <v>1357695</v>
      </c>
      <c r="O13" s="52" t="s">
        <v>12</v>
      </c>
      <c r="P13" s="52">
        <v>244</v>
      </c>
      <c r="Q13" s="52" t="s">
        <v>35</v>
      </c>
      <c r="R13" s="52" t="s">
        <v>36</v>
      </c>
      <c r="S13" s="52">
        <v>10552</v>
      </c>
      <c r="T13" s="52">
        <v>7300636</v>
      </c>
      <c r="U13" s="52" t="s">
        <v>13</v>
      </c>
      <c r="V13" s="52" t="s">
        <v>90</v>
      </c>
      <c r="W13" s="52"/>
      <c r="X13" s="52">
        <v>4</v>
      </c>
      <c r="Y13" s="52">
        <v>2</v>
      </c>
      <c r="Z13" s="52">
        <v>4</v>
      </c>
      <c r="AA13" s="52">
        <f t="shared" si="0"/>
        <v>10</v>
      </c>
      <c r="AB13" s="52">
        <v>8</v>
      </c>
      <c r="AC13" s="73">
        <v>45</v>
      </c>
      <c r="AD13" s="52">
        <v>15</v>
      </c>
      <c r="AE13" s="52">
        <v>8</v>
      </c>
      <c r="AF13" s="52">
        <v>5</v>
      </c>
      <c r="AG13" s="52">
        <v>11</v>
      </c>
      <c r="AH13" s="68">
        <f t="shared" si="1"/>
        <v>92</v>
      </c>
      <c r="AI13" s="52">
        <v>45</v>
      </c>
      <c r="AJ13" s="52">
        <f t="shared" si="2"/>
        <v>47</v>
      </c>
    </row>
    <row r="14" spans="1:36" ht="15">
      <c r="A14" s="67">
        <v>5</v>
      </c>
      <c r="B14" s="48">
        <v>4</v>
      </c>
      <c r="C14" s="48" t="s">
        <v>99</v>
      </c>
      <c r="D14" s="48">
        <v>404</v>
      </c>
      <c r="E14" s="48" t="s">
        <v>70</v>
      </c>
      <c r="F14" s="48" t="s">
        <v>41</v>
      </c>
      <c r="G14" s="49">
        <v>2566</v>
      </c>
      <c r="H14" s="49">
        <v>4168746</v>
      </c>
      <c r="I14" s="49" t="s">
        <v>89</v>
      </c>
      <c r="J14" s="49">
        <v>234</v>
      </c>
      <c r="K14" s="50" t="s">
        <v>76</v>
      </c>
      <c r="L14" s="49" t="s">
        <v>18</v>
      </c>
      <c r="M14" s="51">
        <v>4834</v>
      </c>
      <c r="N14" s="52">
        <v>2883851</v>
      </c>
      <c r="O14" s="52" t="s">
        <v>12</v>
      </c>
      <c r="P14" s="52">
        <v>133</v>
      </c>
      <c r="Q14" s="52" t="s">
        <v>73</v>
      </c>
      <c r="R14" s="52" t="s">
        <v>42</v>
      </c>
      <c r="S14" s="52">
        <v>25909</v>
      </c>
      <c r="T14" s="52">
        <v>3754255</v>
      </c>
      <c r="U14" s="52" t="s">
        <v>13</v>
      </c>
      <c r="V14" s="52" t="s">
        <v>100</v>
      </c>
      <c r="W14" s="52"/>
      <c r="X14" s="52">
        <v>5</v>
      </c>
      <c r="Y14" s="52">
        <v>14</v>
      </c>
      <c r="Z14" s="52">
        <v>8</v>
      </c>
      <c r="AA14" s="52">
        <f t="shared" si="0"/>
        <v>27</v>
      </c>
      <c r="AB14" s="52">
        <v>10</v>
      </c>
      <c r="AC14" s="52">
        <v>29</v>
      </c>
      <c r="AD14" s="52">
        <v>5</v>
      </c>
      <c r="AE14" s="52">
        <v>13</v>
      </c>
      <c r="AF14" s="73">
        <v>30</v>
      </c>
      <c r="AG14" s="52">
        <v>9</v>
      </c>
      <c r="AH14" s="68">
        <f t="shared" si="1"/>
        <v>96</v>
      </c>
      <c r="AI14" s="52">
        <v>30</v>
      </c>
      <c r="AJ14" s="52">
        <f t="shared" si="2"/>
        <v>66</v>
      </c>
    </row>
    <row r="15" spans="1:36" ht="15">
      <c r="A15" s="67">
        <v>6</v>
      </c>
      <c r="B15" s="48">
        <v>9</v>
      </c>
      <c r="C15" s="48" t="s">
        <v>114</v>
      </c>
      <c r="D15" s="48">
        <v>128</v>
      </c>
      <c r="E15" s="48" t="s">
        <v>46</v>
      </c>
      <c r="F15" s="48" t="s">
        <v>45</v>
      </c>
      <c r="G15" s="49">
        <v>24289</v>
      </c>
      <c r="H15" s="49">
        <v>9065437</v>
      </c>
      <c r="I15" s="49" t="s">
        <v>89</v>
      </c>
      <c r="J15" s="49">
        <v>522</v>
      </c>
      <c r="K15" s="50" t="s">
        <v>115</v>
      </c>
      <c r="L15" s="49" t="s">
        <v>116</v>
      </c>
      <c r="M15" s="51">
        <v>26888</v>
      </c>
      <c r="N15" s="52">
        <v>1558159</v>
      </c>
      <c r="O15" s="52" t="s">
        <v>12</v>
      </c>
      <c r="P15" s="52">
        <v>454</v>
      </c>
      <c r="Q15" s="52" t="s">
        <v>47</v>
      </c>
      <c r="R15" s="52" t="s">
        <v>116</v>
      </c>
      <c r="S15" s="52">
        <v>21378</v>
      </c>
      <c r="T15" s="52">
        <v>315207</v>
      </c>
      <c r="U15" s="52" t="s">
        <v>13</v>
      </c>
      <c r="V15" s="52" t="s">
        <v>117</v>
      </c>
      <c r="W15" s="52"/>
      <c r="X15" s="52">
        <v>11</v>
      </c>
      <c r="Y15" s="52">
        <v>8</v>
      </c>
      <c r="Z15" s="52">
        <v>5</v>
      </c>
      <c r="AA15" s="52">
        <f t="shared" si="0"/>
        <v>24</v>
      </c>
      <c r="AB15" s="52">
        <v>17</v>
      </c>
      <c r="AC15" s="73">
        <v>25</v>
      </c>
      <c r="AD15" s="52">
        <v>20</v>
      </c>
      <c r="AE15" s="52">
        <v>7</v>
      </c>
      <c r="AF15" s="52">
        <v>15</v>
      </c>
      <c r="AG15" s="52">
        <v>12</v>
      </c>
      <c r="AH15" s="68">
        <f t="shared" si="1"/>
        <v>96</v>
      </c>
      <c r="AI15" s="52">
        <v>25</v>
      </c>
      <c r="AJ15" s="52">
        <f t="shared" si="2"/>
        <v>71</v>
      </c>
    </row>
    <row r="16" spans="1:36" ht="15">
      <c r="A16" s="67">
        <v>7</v>
      </c>
      <c r="B16" s="48">
        <v>5</v>
      </c>
      <c r="C16" s="48" t="s">
        <v>101</v>
      </c>
      <c r="D16" s="48">
        <v>77</v>
      </c>
      <c r="E16" s="48" t="s">
        <v>57</v>
      </c>
      <c r="F16" s="48" t="s">
        <v>102</v>
      </c>
      <c r="G16" s="49">
        <v>25857</v>
      </c>
      <c r="H16" s="49">
        <v>6062774</v>
      </c>
      <c r="I16" s="49" t="s">
        <v>89</v>
      </c>
      <c r="J16" s="52">
        <v>508</v>
      </c>
      <c r="K16" s="52" t="s">
        <v>40</v>
      </c>
      <c r="L16" s="52" t="s">
        <v>60</v>
      </c>
      <c r="M16" s="52"/>
      <c r="N16" s="52"/>
      <c r="O16" s="52" t="s">
        <v>12</v>
      </c>
      <c r="P16" s="49">
        <v>228</v>
      </c>
      <c r="Q16" s="50" t="s">
        <v>103</v>
      </c>
      <c r="R16" s="49" t="s">
        <v>104</v>
      </c>
      <c r="S16" s="51">
        <v>31796</v>
      </c>
      <c r="T16" s="52">
        <v>4425084</v>
      </c>
      <c r="U16" s="52" t="s">
        <v>13</v>
      </c>
      <c r="V16" s="52" t="s">
        <v>105</v>
      </c>
      <c r="W16" s="52"/>
      <c r="X16" s="52">
        <v>13</v>
      </c>
      <c r="Y16" s="52">
        <v>4</v>
      </c>
      <c r="Z16" s="52">
        <v>11</v>
      </c>
      <c r="AA16" s="52">
        <f t="shared" si="0"/>
        <v>28</v>
      </c>
      <c r="AB16" s="52">
        <v>18</v>
      </c>
      <c r="AC16" s="52">
        <v>14</v>
      </c>
      <c r="AD16" s="73">
        <v>34</v>
      </c>
      <c r="AE16" s="52">
        <v>17</v>
      </c>
      <c r="AF16" s="52">
        <v>7</v>
      </c>
      <c r="AG16" s="52">
        <v>16</v>
      </c>
      <c r="AH16" s="68">
        <f t="shared" si="1"/>
        <v>106</v>
      </c>
      <c r="AI16" s="52">
        <v>34</v>
      </c>
      <c r="AJ16" s="52">
        <f t="shared" si="2"/>
        <v>72</v>
      </c>
    </row>
    <row r="17" spans="1:36" ht="15">
      <c r="A17" s="67">
        <v>8</v>
      </c>
      <c r="B17" s="48">
        <v>11</v>
      </c>
      <c r="C17" s="48" t="s">
        <v>123</v>
      </c>
      <c r="D17" s="48">
        <v>18</v>
      </c>
      <c r="E17" s="48" t="s">
        <v>124</v>
      </c>
      <c r="F17" s="48" t="s">
        <v>58</v>
      </c>
      <c r="G17" s="49">
        <v>22670</v>
      </c>
      <c r="H17" s="49">
        <v>7644296</v>
      </c>
      <c r="I17" s="49" t="s">
        <v>89</v>
      </c>
      <c r="J17" s="49">
        <v>179</v>
      </c>
      <c r="K17" s="50" t="s">
        <v>51</v>
      </c>
      <c r="L17" s="49" t="s">
        <v>25</v>
      </c>
      <c r="M17" s="51">
        <v>2121</v>
      </c>
      <c r="N17" s="52">
        <v>6829717</v>
      </c>
      <c r="O17" s="52" t="s">
        <v>12</v>
      </c>
      <c r="P17" s="52">
        <v>172</v>
      </c>
      <c r="Q17" s="52" t="s">
        <v>125</v>
      </c>
      <c r="R17" s="52" t="s">
        <v>116</v>
      </c>
      <c r="S17" s="52">
        <v>22424</v>
      </c>
      <c r="T17" s="52">
        <v>2685619</v>
      </c>
      <c r="U17" s="52" t="s">
        <v>13</v>
      </c>
      <c r="V17" s="52" t="s">
        <v>126</v>
      </c>
      <c r="W17" s="52"/>
      <c r="X17" s="52">
        <v>10</v>
      </c>
      <c r="Y17" s="52">
        <v>11</v>
      </c>
      <c r="Z17" s="52">
        <v>6</v>
      </c>
      <c r="AA17" s="52">
        <f t="shared" si="0"/>
        <v>27</v>
      </c>
      <c r="AB17" s="52">
        <v>21</v>
      </c>
      <c r="AC17" s="52">
        <v>19</v>
      </c>
      <c r="AD17" s="73">
        <v>27</v>
      </c>
      <c r="AE17" s="52">
        <v>6</v>
      </c>
      <c r="AF17" s="52">
        <v>20</v>
      </c>
      <c r="AG17" s="52">
        <v>10</v>
      </c>
      <c r="AH17" s="68">
        <f t="shared" si="1"/>
        <v>103</v>
      </c>
      <c r="AI17" s="52">
        <v>27</v>
      </c>
      <c r="AJ17" s="52">
        <f t="shared" si="2"/>
        <v>76</v>
      </c>
    </row>
    <row r="18" spans="1:36" ht="15">
      <c r="A18" s="67">
        <v>9</v>
      </c>
      <c r="B18" s="48">
        <v>24</v>
      </c>
      <c r="C18" s="48" t="s">
        <v>174</v>
      </c>
      <c r="D18" s="48">
        <v>427</v>
      </c>
      <c r="E18" s="48" t="s">
        <v>28</v>
      </c>
      <c r="F18" s="48" t="s">
        <v>18</v>
      </c>
      <c r="G18" s="49">
        <v>17747</v>
      </c>
      <c r="H18" s="49">
        <v>2730859</v>
      </c>
      <c r="I18" s="49" t="s">
        <v>89</v>
      </c>
      <c r="J18" s="49">
        <v>315</v>
      </c>
      <c r="K18" s="50" t="s">
        <v>175</v>
      </c>
      <c r="L18" s="49" t="s">
        <v>176</v>
      </c>
      <c r="M18" s="51">
        <v>14334</v>
      </c>
      <c r="N18" s="52">
        <v>2917068</v>
      </c>
      <c r="O18" s="52" t="s">
        <v>12</v>
      </c>
      <c r="P18" s="52">
        <v>160</v>
      </c>
      <c r="Q18" s="52" t="s">
        <v>177</v>
      </c>
      <c r="R18" s="52" t="s">
        <v>119</v>
      </c>
      <c r="S18" s="52">
        <v>30267</v>
      </c>
      <c r="T18" s="52">
        <v>9728331</v>
      </c>
      <c r="U18" s="52" t="s">
        <v>13</v>
      </c>
      <c r="V18" s="52" t="s">
        <v>178</v>
      </c>
      <c r="W18" s="52"/>
      <c r="X18" s="52">
        <v>16</v>
      </c>
      <c r="Y18" s="52">
        <v>5</v>
      </c>
      <c r="Z18" s="52">
        <v>12</v>
      </c>
      <c r="AA18" s="52">
        <f t="shared" si="0"/>
        <v>33</v>
      </c>
      <c r="AB18" s="73">
        <v>31</v>
      </c>
      <c r="AC18" s="52">
        <v>15</v>
      </c>
      <c r="AD18" s="52">
        <v>23</v>
      </c>
      <c r="AE18" s="52">
        <v>24</v>
      </c>
      <c r="AF18" s="52">
        <v>8</v>
      </c>
      <c r="AG18" s="52">
        <v>21</v>
      </c>
      <c r="AH18" s="68">
        <f t="shared" si="1"/>
        <v>122</v>
      </c>
      <c r="AI18" s="52">
        <v>31</v>
      </c>
      <c r="AJ18" s="52">
        <f t="shared" si="2"/>
        <v>91</v>
      </c>
    </row>
    <row r="19" spans="1:36" ht="15">
      <c r="A19" s="67">
        <v>10</v>
      </c>
      <c r="B19" s="48">
        <v>28</v>
      </c>
      <c r="C19" s="48" t="s">
        <v>189</v>
      </c>
      <c r="D19" s="48">
        <v>300</v>
      </c>
      <c r="E19" s="48" t="s">
        <v>190</v>
      </c>
      <c r="F19" s="48" t="s">
        <v>30</v>
      </c>
      <c r="G19" s="49">
        <v>20704</v>
      </c>
      <c r="H19" s="49">
        <v>2257061</v>
      </c>
      <c r="I19" s="49" t="s">
        <v>89</v>
      </c>
      <c r="J19" s="49">
        <v>345</v>
      </c>
      <c r="K19" s="50" t="s">
        <v>84</v>
      </c>
      <c r="L19" s="49" t="s">
        <v>21</v>
      </c>
      <c r="M19" s="51">
        <v>29996</v>
      </c>
      <c r="N19" s="52">
        <v>5825581</v>
      </c>
      <c r="O19" s="52" t="s">
        <v>12</v>
      </c>
      <c r="P19" s="52">
        <v>547</v>
      </c>
      <c r="Q19" s="52" t="s">
        <v>44</v>
      </c>
      <c r="R19" s="52" t="s">
        <v>191</v>
      </c>
      <c r="S19" s="52">
        <v>12085</v>
      </c>
      <c r="T19" s="52">
        <v>2761172</v>
      </c>
      <c r="U19" s="52" t="s">
        <v>13</v>
      </c>
      <c r="V19" s="52" t="s">
        <v>192</v>
      </c>
      <c r="W19" s="52"/>
      <c r="X19" s="52">
        <v>8</v>
      </c>
      <c r="Y19" s="52">
        <v>15</v>
      </c>
      <c r="Z19" s="52">
        <v>10</v>
      </c>
      <c r="AA19" s="52">
        <f t="shared" si="0"/>
        <v>33</v>
      </c>
      <c r="AB19" s="52">
        <v>27</v>
      </c>
      <c r="AC19" s="52">
        <v>20</v>
      </c>
      <c r="AD19" s="52">
        <v>22</v>
      </c>
      <c r="AE19" s="52">
        <v>12</v>
      </c>
      <c r="AF19" s="73">
        <v>32</v>
      </c>
      <c r="AG19" s="52">
        <v>14</v>
      </c>
      <c r="AH19" s="68">
        <f t="shared" si="1"/>
        <v>127</v>
      </c>
      <c r="AI19" s="52">
        <v>32</v>
      </c>
      <c r="AJ19" s="52">
        <f t="shared" si="2"/>
        <v>95</v>
      </c>
    </row>
    <row r="20" spans="1:36" ht="15">
      <c r="A20" s="67">
        <v>11</v>
      </c>
      <c r="B20" s="48">
        <v>23</v>
      </c>
      <c r="C20" s="48" t="s">
        <v>168</v>
      </c>
      <c r="D20" s="48">
        <v>46</v>
      </c>
      <c r="E20" s="48" t="s">
        <v>24</v>
      </c>
      <c r="F20" s="48" t="s">
        <v>169</v>
      </c>
      <c r="G20" s="49">
        <v>24225</v>
      </c>
      <c r="H20" s="49">
        <v>6162074</v>
      </c>
      <c r="I20" s="49" t="s">
        <v>89</v>
      </c>
      <c r="J20" s="49">
        <v>28</v>
      </c>
      <c r="K20" s="50" t="s">
        <v>170</v>
      </c>
      <c r="L20" s="49" t="s">
        <v>171</v>
      </c>
      <c r="M20" s="51">
        <v>488</v>
      </c>
      <c r="N20" s="52">
        <v>74813</v>
      </c>
      <c r="O20" s="52" t="s">
        <v>12</v>
      </c>
      <c r="P20" s="52">
        <v>81</v>
      </c>
      <c r="Q20" s="52" t="s">
        <v>59</v>
      </c>
      <c r="R20" s="52" t="s">
        <v>172</v>
      </c>
      <c r="S20" s="52">
        <v>31359</v>
      </c>
      <c r="T20" s="52">
        <v>6005618</v>
      </c>
      <c r="U20" s="52" t="s">
        <v>13</v>
      </c>
      <c r="V20" s="52" t="s">
        <v>173</v>
      </c>
      <c r="W20" s="52"/>
      <c r="X20" s="52">
        <v>15</v>
      </c>
      <c r="Y20" s="52">
        <v>7</v>
      </c>
      <c r="Z20" s="52">
        <v>22</v>
      </c>
      <c r="AA20" s="52">
        <f t="shared" si="0"/>
        <v>44</v>
      </c>
      <c r="AB20" s="52">
        <v>24</v>
      </c>
      <c r="AC20" s="52">
        <v>7</v>
      </c>
      <c r="AD20" s="52">
        <v>25</v>
      </c>
      <c r="AE20" s="52">
        <v>33</v>
      </c>
      <c r="AF20" s="52">
        <v>13</v>
      </c>
      <c r="AG20" s="73">
        <v>37</v>
      </c>
      <c r="AH20" s="68">
        <f t="shared" si="1"/>
        <v>139</v>
      </c>
      <c r="AI20" s="52">
        <v>37</v>
      </c>
      <c r="AJ20" s="52">
        <f t="shared" si="2"/>
        <v>102</v>
      </c>
    </row>
    <row r="21" spans="1:36" ht="15">
      <c r="A21" s="67">
        <v>12</v>
      </c>
      <c r="B21" s="48">
        <v>14</v>
      </c>
      <c r="C21" s="48" t="s">
        <v>135</v>
      </c>
      <c r="D21" s="48">
        <v>434</v>
      </c>
      <c r="E21" s="48" t="s">
        <v>52</v>
      </c>
      <c r="F21" s="48" t="s">
        <v>18</v>
      </c>
      <c r="G21" s="49">
        <v>31700</v>
      </c>
      <c r="H21" s="49">
        <v>7284786</v>
      </c>
      <c r="I21" s="49" t="s">
        <v>89</v>
      </c>
      <c r="J21" s="49">
        <v>272</v>
      </c>
      <c r="K21" s="50" t="s">
        <v>136</v>
      </c>
      <c r="L21" s="49" t="s">
        <v>19</v>
      </c>
      <c r="M21" s="51">
        <v>17741</v>
      </c>
      <c r="N21" s="52">
        <v>687294</v>
      </c>
      <c r="O21" s="52" t="s">
        <v>12</v>
      </c>
      <c r="P21" s="52">
        <v>575</v>
      </c>
      <c r="Q21" s="52" t="s">
        <v>27</v>
      </c>
      <c r="R21" s="52" t="s">
        <v>137</v>
      </c>
      <c r="S21" s="52">
        <v>19476</v>
      </c>
      <c r="T21" s="52">
        <v>3549518</v>
      </c>
      <c r="U21" s="52" t="s">
        <v>13</v>
      </c>
      <c r="V21" s="52" t="s">
        <v>138</v>
      </c>
      <c r="W21" s="52"/>
      <c r="X21" s="52">
        <v>6</v>
      </c>
      <c r="Y21" s="52">
        <v>16</v>
      </c>
      <c r="Z21" s="52">
        <v>9</v>
      </c>
      <c r="AA21" s="52">
        <f t="shared" si="0"/>
        <v>31</v>
      </c>
      <c r="AB21" s="52">
        <v>9</v>
      </c>
      <c r="AC21" s="52">
        <v>28</v>
      </c>
      <c r="AD21" s="73">
        <v>45</v>
      </c>
      <c r="AE21" s="52">
        <v>16</v>
      </c>
      <c r="AF21" s="52">
        <v>28</v>
      </c>
      <c r="AG21" s="52">
        <v>23</v>
      </c>
      <c r="AH21" s="68">
        <f t="shared" si="1"/>
        <v>149</v>
      </c>
      <c r="AI21" s="52">
        <v>45</v>
      </c>
      <c r="AJ21" s="52">
        <f t="shared" si="2"/>
        <v>104</v>
      </c>
    </row>
    <row r="22" spans="1:36" ht="15">
      <c r="A22" s="67">
        <v>13</v>
      </c>
      <c r="B22" s="48">
        <v>20</v>
      </c>
      <c r="C22" s="48" t="s">
        <v>156</v>
      </c>
      <c r="D22" s="48">
        <v>527</v>
      </c>
      <c r="E22" s="48" t="s">
        <v>157</v>
      </c>
      <c r="F22" s="48" t="s">
        <v>158</v>
      </c>
      <c r="G22" s="49">
        <v>33803</v>
      </c>
      <c r="H22" s="49">
        <v>8907810</v>
      </c>
      <c r="I22" s="49" t="s">
        <v>89</v>
      </c>
      <c r="J22" s="49">
        <v>5</v>
      </c>
      <c r="K22" s="50" t="s">
        <v>38</v>
      </c>
      <c r="L22" s="49" t="s">
        <v>80</v>
      </c>
      <c r="M22" s="51"/>
      <c r="N22" s="52" t="s">
        <v>159</v>
      </c>
      <c r="O22" s="52" t="s">
        <v>12</v>
      </c>
      <c r="P22" s="52">
        <v>341</v>
      </c>
      <c r="Q22" s="52" t="s">
        <v>160</v>
      </c>
      <c r="R22" s="52" t="s">
        <v>161</v>
      </c>
      <c r="S22" s="52">
        <v>16014</v>
      </c>
      <c r="T22" s="52" t="s">
        <v>162</v>
      </c>
      <c r="U22" s="52" t="s">
        <v>13</v>
      </c>
      <c r="V22" s="52" t="s">
        <v>163</v>
      </c>
      <c r="W22" s="52"/>
      <c r="X22" s="52">
        <v>12</v>
      </c>
      <c r="Y22" s="52">
        <v>12</v>
      </c>
      <c r="Z22" s="52">
        <v>20</v>
      </c>
      <c r="AA22" s="52">
        <f t="shared" si="0"/>
        <v>44</v>
      </c>
      <c r="AB22" s="52">
        <v>16</v>
      </c>
      <c r="AC22" s="52">
        <v>13</v>
      </c>
      <c r="AD22" s="52">
        <v>18</v>
      </c>
      <c r="AE22" s="52">
        <v>29</v>
      </c>
      <c r="AF22" s="73">
        <v>45</v>
      </c>
      <c r="AG22" s="52">
        <v>31</v>
      </c>
      <c r="AH22" s="68">
        <f t="shared" si="1"/>
        <v>152</v>
      </c>
      <c r="AI22" s="52">
        <v>45</v>
      </c>
      <c r="AJ22" s="52">
        <f t="shared" si="2"/>
        <v>107</v>
      </c>
    </row>
    <row r="23" spans="1:36" ht="15">
      <c r="A23" s="67">
        <v>14</v>
      </c>
      <c r="B23" s="48">
        <v>6</v>
      </c>
      <c r="C23" s="48" t="s">
        <v>106</v>
      </c>
      <c r="D23" s="48">
        <v>488</v>
      </c>
      <c r="E23" s="48" t="s">
        <v>107</v>
      </c>
      <c r="F23" s="48" t="s">
        <v>18</v>
      </c>
      <c r="G23" s="49">
        <v>20459</v>
      </c>
      <c r="H23" s="49">
        <v>818964</v>
      </c>
      <c r="I23" s="49" t="s">
        <v>89</v>
      </c>
      <c r="J23" s="49">
        <v>990</v>
      </c>
      <c r="K23" s="50" t="s">
        <v>31</v>
      </c>
      <c r="L23" s="49" t="s">
        <v>78</v>
      </c>
      <c r="M23" s="51">
        <v>31384</v>
      </c>
      <c r="N23" s="52">
        <v>8561545</v>
      </c>
      <c r="O23" s="52" t="s">
        <v>12</v>
      </c>
      <c r="P23" s="52">
        <v>712</v>
      </c>
      <c r="Q23" s="52" t="s">
        <v>39</v>
      </c>
      <c r="R23" s="52" t="s">
        <v>19</v>
      </c>
      <c r="S23" s="52">
        <v>31883</v>
      </c>
      <c r="T23" s="52">
        <v>5386285</v>
      </c>
      <c r="U23" s="52" t="s">
        <v>13</v>
      </c>
      <c r="V23" s="52" t="s">
        <v>75</v>
      </c>
      <c r="W23" s="52"/>
      <c r="X23" s="52">
        <v>7</v>
      </c>
      <c r="Y23" s="52">
        <v>18</v>
      </c>
      <c r="Z23" s="52">
        <v>16</v>
      </c>
      <c r="AA23" s="52">
        <f t="shared" si="0"/>
        <v>41</v>
      </c>
      <c r="AB23" s="52">
        <v>12</v>
      </c>
      <c r="AC23" s="73">
        <v>35</v>
      </c>
      <c r="AD23" s="52">
        <v>11</v>
      </c>
      <c r="AE23" s="52">
        <v>30</v>
      </c>
      <c r="AF23" s="52">
        <v>29</v>
      </c>
      <c r="AG23" s="52">
        <v>25</v>
      </c>
      <c r="AH23" s="68">
        <f t="shared" si="1"/>
        <v>142</v>
      </c>
      <c r="AI23" s="52">
        <v>35</v>
      </c>
      <c r="AJ23" s="52">
        <f t="shared" si="2"/>
        <v>107</v>
      </c>
    </row>
    <row r="24" spans="1:36" ht="15">
      <c r="A24" s="67">
        <v>15</v>
      </c>
      <c r="B24" s="48">
        <v>10</v>
      </c>
      <c r="C24" s="48" t="s">
        <v>118</v>
      </c>
      <c r="D24" s="48">
        <v>371</v>
      </c>
      <c r="E24" s="48" t="s">
        <v>17</v>
      </c>
      <c r="F24" s="48" t="s">
        <v>119</v>
      </c>
      <c r="G24" s="49">
        <v>30561</v>
      </c>
      <c r="H24" s="49">
        <v>2119660</v>
      </c>
      <c r="I24" s="49" t="s">
        <v>89</v>
      </c>
      <c r="J24" s="49">
        <v>465</v>
      </c>
      <c r="K24" s="50" t="s">
        <v>23</v>
      </c>
      <c r="L24" s="49" t="s">
        <v>120</v>
      </c>
      <c r="M24" s="51">
        <v>24049</v>
      </c>
      <c r="N24" s="52">
        <v>620242</v>
      </c>
      <c r="O24" s="52" t="s">
        <v>12</v>
      </c>
      <c r="P24" s="52">
        <v>887</v>
      </c>
      <c r="Q24" s="52" t="s">
        <v>121</v>
      </c>
      <c r="R24" s="52" t="s">
        <v>21</v>
      </c>
      <c r="S24" s="52">
        <v>18505</v>
      </c>
      <c r="T24" s="52">
        <v>1085763</v>
      </c>
      <c r="U24" s="52" t="s">
        <v>13</v>
      </c>
      <c r="V24" s="52" t="s">
        <v>122</v>
      </c>
      <c r="W24" s="52"/>
      <c r="X24" s="52">
        <v>9</v>
      </c>
      <c r="Y24" s="52">
        <v>9</v>
      </c>
      <c r="Z24" s="52">
        <v>3</v>
      </c>
      <c r="AA24" s="52">
        <f t="shared" si="0"/>
        <v>21</v>
      </c>
      <c r="AB24" s="52">
        <v>11</v>
      </c>
      <c r="AC24" s="52">
        <v>22</v>
      </c>
      <c r="AD24" s="52">
        <v>9</v>
      </c>
      <c r="AE24" s="52">
        <v>45</v>
      </c>
      <c r="AF24" s="52">
        <v>24</v>
      </c>
      <c r="AG24" s="73">
        <v>45</v>
      </c>
      <c r="AH24" s="68">
        <f t="shared" si="1"/>
        <v>156</v>
      </c>
      <c r="AI24" s="52">
        <v>45</v>
      </c>
      <c r="AJ24" s="52">
        <f t="shared" si="2"/>
        <v>111</v>
      </c>
    </row>
    <row r="25" spans="1:36" ht="15">
      <c r="A25" s="67">
        <v>16</v>
      </c>
      <c r="B25" s="48">
        <v>15</v>
      </c>
      <c r="C25" s="48" t="s">
        <v>139</v>
      </c>
      <c r="D25" s="48">
        <v>865</v>
      </c>
      <c r="E25" s="48" t="s">
        <v>50</v>
      </c>
      <c r="F25" s="48" t="s">
        <v>18</v>
      </c>
      <c r="G25" s="49">
        <v>29615</v>
      </c>
      <c r="H25" s="49">
        <v>9085192</v>
      </c>
      <c r="I25" s="49" t="s">
        <v>89</v>
      </c>
      <c r="J25" s="49">
        <v>767</v>
      </c>
      <c r="K25" s="50" t="s">
        <v>84</v>
      </c>
      <c r="L25" s="49" t="s">
        <v>49</v>
      </c>
      <c r="M25" s="51">
        <v>29498</v>
      </c>
      <c r="N25" s="52">
        <v>1279240</v>
      </c>
      <c r="O25" s="52" t="s">
        <v>12</v>
      </c>
      <c r="P25" s="52">
        <v>846</v>
      </c>
      <c r="Q25" s="52" t="s">
        <v>140</v>
      </c>
      <c r="R25" s="52" t="s">
        <v>141</v>
      </c>
      <c r="S25" s="52">
        <v>27909</v>
      </c>
      <c r="T25" s="52">
        <v>2770249</v>
      </c>
      <c r="U25" s="52" t="s">
        <v>13</v>
      </c>
      <c r="V25" s="52" t="s">
        <v>142</v>
      </c>
      <c r="W25" s="52"/>
      <c r="X25" s="52">
        <v>14</v>
      </c>
      <c r="Y25" s="52">
        <v>13</v>
      </c>
      <c r="Z25" s="52">
        <v>34</v>
      </c>
      <c r="AA25" s="52">
        <f t="shared" si="0"/>
        <v>61</v>
      </c>
      <c r="AB25" s="52">
        <v>26</v>
      </c>
      <c r="AC25" s="52">
        <v>23</v>
      </c>
      <c r="AD25" s="52">
        <v>19</v>
      </c>
      <c r="AE25" s="52">
        <v>45</v>
      </c>
      <c r="AF25" s="52">
        <v>19</v>
      </c>
      <c r="AG25" s="73">
        <v>45</v>
      </c>
      <c r="AH25" s="68">
        <f t="shared" si="1"/>
        <v>177</v>
      </c>
      <c r="AI25" s="52">
        <v>45</v>
      </c>
      <c r="AJ25" s="52">
        <f t="shared" si="2"/>
        <v>132</v>
      </c>
    </row>
    <row r="26" spans="1:36" ht="15">
      <c r="A26" s="67">
        <v>17</v>
      </c>
      <c r="B26" s="48">
        <v>18</v>
      </c>
      <c r="C26" s="48" t="s">
        <v>149</v>
      </c>
      <c r="D26" s="48">
        <v>361</v>
      </c>
      <c r="E26" s="48" t="s">
        <v>27</v>
      </c>
      <c r="F26" s="48" t="s">
        <v>18</v>
      </c>
      <c r="G26" s="49">
        <v>26521</v>
      </c>
      <c r="H26" s="49">
        <v>7372900</v>
      </c>
      <c r="I26" s="49" t="s">
        <v>89</v>
      </c>
      <c r="J26" s="49">
        <v>340</v>
      </c>
      <c r="K26" s="50" t="s">
        <v>52</v>
      </c>
      <c r="L26" s="49" t="s">
        <v>81</v>
      </c>
      <c r="M26" s="51">
        <v>13663</v>
      </c>
      <c r="N26" s="52">
        <v>2987771</v>
      </c>
      <c r="O26" s="52" t="s">
        <v>12</v>
      </c>
      <c r="P26" s="52">
        <v>378</v>
      </c>
      <c r="Q26" s="52" t="s">
        <v>150</v>
      </c>
      <c r="R26" s="52" t="s">
        <v>151</v>
      </c>
      <c r="S26" s="52">
        <v>30331</v>
      </c>
      <c r="T26" s="52">
        <v>9009475</v>
      </c>
      <c r="U26" s="52" t="s">
        <v>13</v>
      </c>
      <c r="V26" s="52" t="s">
        <v>82</v>
      </c>
      <c r="W26" s="52"/>
      <c r="X26" s="52">
        <v>19</v>
      </c>
      <c r="Y26" s="52">
        <v>10</v>
      </c>
      <c r="Z26" s="52">
        <v>13</v>
      </c>
      <c r="AA26" s="52">
        <f t="shared" si="0"/>
        <v>42</v>
      </c>
      <c r="AB26" s="73">
        <v>45</v>
      </c>
      <c r="AC26" s="52">
        <v>30</v>
      </c>
      <c r="AD26" s="52">
        <v>26</v>
      </c>
      <c r="AE26" s="52">
        <v>21</v>
      </c>
      <c r="AF26" s="52">
        <v>22</v>
      </c>
      <c r="AG26" s="52">
        <v>34</v>
      </c>
      <c r="AH26" s="68">
        <f t="shared" si="1"/>
        <v>178</v>
      </c>
      <c r="AI26" s="52">
        <v>45</v>
      </c>
      <c r="AJ26" s="52">
        <f t="shared" si="2"/>
        <v>133</v>
      </c>
    </row>
    <row r="27" spans="1:36" ht="15">
      <c r="A27" s="67">
        <v>18</v>
      </c>
      <c r="B27" s="48">
        <v>25</v>
      </c>
      <c r="C27" s="48" t="s">
        <v>179</v>
      </c>
      <c r="D27" s="48">
        <v>601</v>
      </c>
      <c r="E27" s="48" t="s">
        <v>85</v>
      </c>
      <c r="F27" s="48" t="s">
        <v>29</v>
      </c>
      <c r="G27" s="49">
        <v>38303</v>
      </c>
      <c r="H27" s="49">
        <v>9027221</v>
      </c>
      <c r="I27" s="49" t="s">
        <v>89</v>
      </c>
      <c r="J27" s="49">
        <v>370</v>
      </c>
      <c r="K27" s="50" t="s">
        <v>43</v>
      </c>
      <c r="L27" s="49" t="s">
        <v>180</v>
      </c>
      <c r="M27" s="51">
        <v>21130</v>
      </c>
      <c r="N27" s="52">
        <v>650152</v>
      </c>
      <c r="O27" s="52" t="s">
        <v>12</v>
      </c>
      <c r="P27" s="52">
        <v>65</v>
      </c>
      <c r="Q27" s="52" t="s">
        <v>16</v>
      </c>
      <c r="R27" s="52" t="s">
        <v>181</v>
      </c>
      <c r="S27" s="52">
        <v>32622</v>
      </c>
      <c r="T27" s="52">
        <v>9547092</v>
      </c>
      <c r="U27" s="52" t="s">
        <v>13</v>
      </c>
      <c r="V27" s="52" t="s">
        <v>86</v>
      </c>
      <c r="W27" s="52"/>
      <c r="X27" s="52">
        <v>18</v>
      </c>
      <c r="Y27" s="52">
        <v>17</v>
      </c>
      <c r="Z27" s="52">
        <v>17</v>
      </c>
      <c r="AA27" s="52">
        <f t="shared" si="0"/>
        <v>52</v>
      </c>
      <c r="AB27" s="52">
        <v>32</v>
      </c>
      <c r="AC27" s="52">
        <v>34</v>
      </c>
      <c r="AD27" s="73">
        <v>35</v>
      </c>
      <c r="AE27" s="52">
        <v>28</v>
      </c>
      <c r="AF27" s="52">
        <v>26</v>
      </c>
      <c r="AG27" s="52">
        <v>27</v>
      </c>
      <c r="AH27" s="68">
        <f t="shared" si="1"/>
        <v>182</v>
      </c>
      <c r="AI27" s="52">
        <v>35</v>
      </c>
      <c r="AJ27" s="52">
        <f t="shared" si="2"/>
        <v>147</v>
      </c>
    </row>
    <row r="28" spans="1:36" ht="15">
      <c r="A28" s="67">
        <v>19</v>
      </c>
      <c r="B28" s="48">
        <v>12</v>
      </c>
      <c r="C28" s="48" t="s">
        <v>127</v>
      </c>
      <c r="D28" s="48">
        <v>627</v>
      </c>
      <c r="E28" s="48" t="s">
        <v>128</v>
      </c>
      <c r="F28" s="48" t="s">
        <v>129</v>
      </c>
      <c r="G28" s="49">
        <v>33510</v>
      </c>
      <c r="H28" s="49">
        <v>7522793</v>
      </c>
      <c r="I28" s="49" t="s">
        <v>89</v>
      </c>
      <c r="J28" s="49">
        <v>22</v>
      </c>
      <c r="K28" s="50" t="s">
        <v>32</v>
      </c>
      <c r="L28" s="49" t="s">
        <v>79</v>
      </c>
      <c r="M28" s="51">
        <v>19820</v>
      </c>
      <c r="N28" s="52">
        <v>6634558</v>
      </c>
      <c r="O28" s="52" t="s">
        <v>12</v>
      </c>
      <c r="P28" s="52">
        <v>131</v>
      </c>
      <c r="Q28" s="52" t="s">
        <v>55</v>
      </c>
      <c r="R28" s="52" t="s">
        <v>56</v>
      </c>
      <c r="S28" s="52">
        <v>29219</v>
      </c>
      <c r="T28" s="52">
        <v>3434265</v>
      </c>
      <c r="U28" s="52" t="s">
        <v>13</v>
      </c>
      <c r="V28" s="52" t="s">
        <v>130</v>
      </c>
      <c r="W28" s="52"/>
      <c r="X28" s="52">
        <v>20</v>
      </c>
      <c r="Y28" s="52">
        <v>22</v>
      </c>
      <c r="Z28" s="52">
        <v>14</v>
      </c>
      <c r="AA28" s="52">
        <f t="shared" si="0"/>
        <v>56</v>
      </c>
      <c r="AB28" s="52">
        <v>37</v>
      </c>
      <c r="AC28" s="52">
        <v>36</v>
      </c>
      <c r="AD28" s="73">
        <v>37</v>
      </c>
      <c r="AE28" s="52">
        <v>36</v>
      </c>
      <c r="AF28" s="52">
        <v>35</v>
      </c>
      <c r="AG28" s="52">
        <v>18</v>
      </c>
      <c r="AH28" s="68">
        <f t="shared" si="1"/>
        <v>199</v>
      </c>
      <c r="AI28" s="52">
        <v>37</v>
      </c>
      <c r="AJ28" s="52">
        <f t="shared" si="2"/>
        <v>162</v>
      </c>
    </row>
    <row r="29" spans="1:36" ht="15">
      <c r="A29" s="67">
        <v>20</v>
      </c>
      <c r="B29" s="48">
        <v>26</v>
      </c>
      <c r="C29" s="48" t="s">
        <v>182</v>
      </c>
      <c r="D29" s="48">
        <v>329</v>
      </c>
      <c r="E29" s="48" t="s">
        <v>157</v>
      </c>
      <c r="F29" s="48" t="s">
        <v>183</v>
      </c>
      <c r="G29" s="49">
        <v>39515</v>
      </c>
      <c r="H29" s="49">
        <v>4185586</v>
      </c>
      <c r="I29" s="49" t="s">
        <v>89</v>
      </c>
      <c r="J29" s="49">
        <v>556</v>
      </c>
      <c r="K29" s="50" t="s">
        <v>132</v>
      </c>
      <c r="L29" s="49" t="s">
        <v>184</v>
      </c>
      <c r="M29" s="51">
        <v>29878</v>
      </c>
      <c r="N29" s="52">
        <v>2659797</v>
      </c>
      <c r="O29" s="52" t="s">
        <v>12</v>
      </c>
      <c r="P29" s="52">
        <v>269</v>
      </c>
      <c r="Q29" s="52" t="s">
        <v>185</v>
      </c>
      <c r="R29" s="52" t="s">
        <v>184</v>
      </c>
      <c r="S29" s="52">
        <v>29875</v>
      </c>
      <c r="T29" s="52">
        <v>2659797</v>
      </c>
      <c r="U29" s="52" t="s">
        <v>13</v>
      </c>
      <c r="V29" s="52" t="s">
        <v>86</v>
      </c>
      <c r="W29" s="52"/>
      <c r="X29" s="52">
        <v>17</v>
      </c>
      <c r="Y29" s="52">
        <v>19</v>
      </c>
      <c r="Z29" s="52">
        <v>19</v>
      </c>
      <c r="AA29" s="52">
        <f t="shared" si="0"/>
        <v>55</v>
      </c>
      <c r="AB29" s="73">
        <v>38</v>
      </c>
      <c r="AC29" s="52">
        <v>33</v>
      </c>
      <c r="AD29" s="52">
        <v>31</v>
      </c>
      <c r="AE29" s="52">
        <v>32</v>
      </c>
      <c r="AF29" s="52">
        <v>33</v>
      </c>
      <c r="AG29" s="52">
        <v>36</v>
      </c>
      <c r="AH29" s="68">
        <f t="shared" si="1"/>
        <v>203</v>
      </c>
      <c r="AI29" s="52">
        <v>38</v>
      </c>
      <c r="AJ29" s="52">
        <f t="shared" si="2"/>
        <v>165</v>
      </c>
    </row>
    <row r="30" spans="2:34" ht="15">
      <c r="B30" s="47"/>
      <c r="C30" s="47"/>
      <c r="D30" s="47"/>
      <c r="E30" s="47"/>
      <c r="F30" s="47"/>
      <c r="G30" s="74"/>
      <c r="H30" s="74"/>
      <c r="I30" s="74"/>
      <c r="J30" s="74"/>
      <c r="K30" s="75"/>
      <c r="L30" s="74"/>
      <c r="M30" s="7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2:24" ht="24" customHeight="1">
      <c r="B31" s="2"/>
      <c r="C31" s="60" t="s">
        <v>197</v>
      </c>
      <c r="D31" s="3"/>
      <c r="E31" s="4"/>
      <c r="F31" s="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  <c r="S31" s="23"/>
      <c r="T31" s="23"/>
      <c r="U31" s="23"/>
      <c r="V31" s="23"/>
      <c r="W31" s="23"/>
      <c r="X31" s="23"/>
    </row>
    <row r="32" spans="2:23" ht="26.25">
      <c r="B32" s="2"/>
      <c r="C32" s="60" t="s">
        <v>198</v>
      </c>
      <c r="D32" s="3"/>
      <c r="E32" s="4"/>
      <c r="F32" s="4"/>
      <c r="G32" s="4"/>
      <c r="H32" s="4"/>
      <c r="I32" s="4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1.75" customHeight="1">
      <c r="A33" s="99" t="s">
        <v>201</v>
      </c>
      <c r="B33" s="19"/>
      <c r="C33" s="19"/>
      <c r="D33" s="19"/>
      <c r="E33" s="22"/>
      <c r="F33" s="20"/>
      <c r="G33" s="22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4"/>
      <c r="W33" s="4"/>
    </row>
    <row r="34" spans="1:18" ht="18.75">
      <c r="A34" s="97" t="s">
        <v>202</v>
      </c>
      <c r="O34" s="1"/>
      <c r="R34" s="47"/>
    </row>
    <row r="35" spans="1:23" s="46" customFormat="1" ht="24" thickBot="1">
      <c r="A35" s="65"/>
      <c r="B35" s="161" t="s">
        <v>87</v>
      </c>
      <c r="C35" s="162"/>
      <c r="D35" s="84"/>
      <c r="E35" s="85"/>
      <c r="F35" s="85"/>
      <c r="G35" s="85"/>
      <c r="H35" s="44"/>
      <c r="I35" s="44"/>
      <c r="J35" s="43"/>
      <c r="K35" s="44"/>
      <c r="L35" s="44"/>
      <c r="M35" s="44"/>
      <c r="N35" s="44"/>
      <c r="O35" s="43"/>
      <c r="P35" s="44"/>
      <c r="Q35" s="44"/>
      <c r="R35" s="45"/>
      <c r="S35" s="44"/>
      <c r="T35" s="44"/>
      <c r="U35" s="44"/>
      <c r="V35" s="44"/>
      <c r="W35" s="44"/>
    </row>
    <row r="36" spans="1:36" ht="30">
      <c r="A36" s="1"/>
      <c r="B36" s="18" t="s">
        <v>0</v>
      </c>
      <c r="C36" s="7"/>
      <c r="D36" s="6" t="s">
        <v>1</v>
      </c>
      <c r="E36" s="10"/>
      <c r="F36" s="10"/>
      <c r="G36" s="10"/>
      <c r="H36" s="10"/>
      <c r="I36" s="11" t="s">
        <v>11</v>
      </c>
      <c r="J36" s="9" t="s">
        <v>2</v>
      </c>
      <c r="K36" s="10"/>
      <c r="L36" s="10"/>
      <c r="M36" s="10"/>
      <c r="N36" s="10"/>
      <c r="O36" s="11" t="s">
        <v>11</v>
      </c>
      <c r="P36" s="9" t="s">
        <v>3</v>
      </c>
      <c r="Q36" s="10"/>
      <c r="R36" s="10"/>
      <c r="S36" s="10"/>
      <c r="T36" s="10"/>
      <c r="U36" s="11" t="s">
        <v>11</v>
      </c>
      <c r="V36" s="17"/>
      <c r="W36" s="30"/>
      <c r="X36" s="30"/>
      <c r="Y36" s="31"/>
      <c r="Z36" s="31"/>
      <c r="AA36" s="32" t="s">
        <v>61</v>
      </c>
      <c r="AB36" s="79" t="s">
        <v>62</v>
      </c>
      <c r="AC36" s="80"/>
      <c r="AD36" s="81" t="s">
        <v>63</v>
      </c>
      <c r="AE36" s="80"/>
      <c r="AF36" s="81" t="s">
        <v>64</v>
      </c>
      <c r="AG36" s="80"/>
      <c r="AH36" s="82" t="s">
        <v>65</v>
      </c>
      <c r="AI36" s="70" t="s">
        <v>203</v>
      </c>
      <c r="AJ36" s="98" t="s">
        <v>204</v>
      </c>
    </row>
    <row r="37" spans="1:36" ht="22.5" thickBot="1">
      <c r="A37" s="1"/>
      <c r="B37" s="18" t="s">
        <v>4</v>
      </c>
      <c r="C37" s="7" t="s">
        <v>5</v>
      </c>
      <c r="D37" s="15" t="s">
        <v>6</v>
      </c>
      <c r="E37" s="13" t="s">
        <v>14</v>
      </c>
      <c r="F37" s="13" t="s">
        <v>15</v>
      </c>
      <c r="G37" s="13" t="s">
        <v>7</v>
      </c>
      <c r="H37" s="13" t="s">
        <v>8</v>
      </c>
      <c r="I37" s="14" t="s">
        <v>9</v>
      </c>
      <c r="J37" s="12" t="s">
        <v>6</v>
      </c>
      <c r="K37" s="13" t="s">
        <v>14</v>
      </c>
      <c r="L37" s="13" t="s">
        <v>15</v>
      </c>
      <c r="M37" s="13" t="s">
        <v>7</v>
      </c>
      <c r="N37" s="13" t="s">
        <v>8</v>
      </c>
      <c r="O37" s="16" t="s">
        <v>9</v>
      </c>
      <c r="P37" s="12" t="s">
        <v>6</v>
      </c>
      <c r="Q37" s="13" t="s">
        <v>14</v>
      </c>
      <c r="R37" s="13" t="s">
        <v>15</v>
      </c>
      <c r="S37" s="13" t="s">
        <v>7</v>
      </c>
      <c r="T37" s="13" t="s">
        <v>8</v>
      </c>
      <c r="U37" s="14" t="s">
        <v>9</v>
      </c>
      <c r="V37" s="8" t="s">
        <v>10</v>
      </c>
      <c r="W37" s="33" t="s">
        <v>66</v>
      </c>
      <c r="X37" s="34" t="s">
        <v>67</v>
      </c>
      <c r="Y37" s="35" t="s">
        <v>68</v>
      </c>
      <c r="Z37" s="35" t="s">
        <v>69</v>
      </c>
      <c r="AA37" s="36" t="s">
        <v>199</v>
      </c>
      <c r="AB37" s="37" t="s">
        <v>67</v>
      </c>
      <c r="AC37" s="38" t="s">
        <v>68</v>
      </c>
      <c r="AD37" s="39" t="s">
        <v>67</v>
      </c>
      <c r="AE37" s="38" t="s">
        <v>69</v>
      </c>
      <c r="AF37" s="39" t="s">
        <v>68</v>
      </c>
      <c r="AG37" s="38" t="s">
        <v>69</v>
      </c>
      <c r="AH37" s="83"/>
      <c r="AI37" s="71"/>
      <c r="AJ37" s="72"/>
    </row>
    <row r="38" spans="1:34" ht="15">
      <c r="A38" s="1"/>
      <c r="B38" s="48"/>
      <c r="C38" s="48"/>
      <c r="D38" s="48"/>
      <c r="E38" s="48"/>
      <c r="F38" s="48"/>
      <c r="G38" s="49"/>
      <c r="H38" s="49"/>
      <c r="I38" s="49"/>
      <c r="J38" s="49"/>
      <c r="K38" s="50"/>
      <c r="L38" s="49"/>
      <c r="M38" s="51"/>
      <c r="N38" s="52"/>
      <c r="O38" s="52"/>
      <c r="P38" s="52"/>
      <c r="Q38" s="52"/>
      <c r="R38" s="52"/>
      <c r="S38" s="52"/>
      <c r="T38" s="52"/>
      <c r="U38" s="52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6" ht="15">
      <c r="A39" s="1">
        <v>21</v>
      </c>
      <c r="B39" s="48">
        <v>17</v>
      </c>
      <c r="C39" s="48" t="s">
        <v>145</v>
      </c>
      <c r="D39" s="48">
        <v>867</v>
      </c>
      <c r="E39" s="48" t="s">
        <v>16</v>
      </c>
      <c r="F39" s="48" t="s">
        <v>30</v>
      </c>
      <c r="G39" s="49">
        <v>36296</v>
      </c>
      <c r="H39" s="49">
        <v>2607672</v>
      </c>
      <c r="I39" s="49" t="s">
        <v>89</v>
      </c>
      <c r="J39" s="49">
        <v>775</v>
      </c>
      <c r="K39" s="50" t="s">
        <v>146</v>
      </c>
      <c r="L39" s="49" t="s">
        <v>21</v>
      </c>
      <c r="M39" s="51">
        <v>21170</v>
      </c>
      <c r="N39" s="52">
        <v>9078614</v>
      </c>
      <c r="O39" s="52" t="s">
        <v>12</v>
      </c>
      <c r="P39" s="52">
        <v>248</v>
      </c>
      <c r="Q39" s="52" t="s">
        <v>39</v>
      </c>
      <c r="R39" s="52" t="s">
        <v>147</v>
      </c>
      <c r="S39" s="52">
        <v>15367</v>
      </c>
      <c r="T39" s="52">
        <v>9085130</v>
      </c>
      <c r="U39" s="52" t="s">
        <v>13</v>
      </c>
      <c r="V39" s="52" t="s">
        <v>148</v>
      </c>
      <c r="W39" s="52"/>
      <c r="X39" s="52">
        <v>24</v>
      </c>
      <c r="Y39" s="52">
        <v>21</v>
      </c>
      <c r="Z39" s="52">
        <v>23</v>
      </c>
      <c r="AA39" s="52">
        <f aca="true" t="shared" si="3" ref="AA39:AA44">X39+Y39+Z39</f>
        <v>68</v>
      </c>
      <c r="AB39" s="52">
        <v>6</v>
      </c>
      <c r="AC39" s="52">
        <v>3</v>
      </c>
      <c r="AD39" s="73">
        <v>7</v>
      </c>
      <c r="AE39" s="52">
        <v>5</v>
      </c>
      <c r="AF39" s="52">
        <v>3</v>
      </c>
      <c r="AG39" s="52">
        <v>2</v>
      </c>
      <c r="AH39" s="52">
        <f aca="true" t="shared" si="4" ref="AH39:AH44">AB39+AC39+AD39+AE39+AF39+AG39</f>
        <v>26</v>
      </c>
      <c r="AI39" s="52">
        <v>7</v>
      </c>
      <c r="AJ39" s="52">
        <f aca="true" t="shared" si="5" ref="AJ39:AJ46">AH39-AI39</f>
        <v>19</v>
      </c>
    </row>
    <row r="40" spans="1:36" ht="15">
      <c r="A40" s="1">
        <v>22</v>
      </c>
      <c r="B40" s="48">
        <v>19</v>
      </c>
      <c r="C40" s="48" t="s">
        <v>152</v>
      </c>
      <c r="D40" s="48">
        <v>266</v>
      </c>
      <c r="E40" s="48" t="s">
        <v>46</v>
      </c>
      <c r="F40" s="48" t="s">
        <v>153</v>
      </c>
      <c r="G40" s="49">
        <v>29964</v>
      </c>
      <c r="H40" s="49">
        <v>8664958</v>
      </c>
      <c r="I40" s="49" t="s">
        <v>89</v>
      </c>
      <c r="J40" s="49">
        <v>197</v>
      </c>
      <c r="K40" s="50" t="s">
        <v>115</v>
      </c>
      <c r="L40" s="49" t="s">
        <v>154</v>
      </c>
      <c r="M40" s="51">
        <v>13554</v>
      </c>
      <c r="N40" s="52">
        <v>7137494</v>
      </c>
      <c r="O40" s="52" t="s">
        <v>12</v>
      </c>
      <c r="P40" s="52">
        <v>554</v>
      </c>
      <c r="Q40" s="52" t="s">
        <v>113</v>
      </c>
      <c r="R40" s="52" t="s">
        <v>153</v>
      </c>
      <c r="S40" s="52">
        <v>29963</v>
      </c>
      <c r="T40" s="52">
        <v>8744473</v>
      </c>
      <c r="U40" s="52" t="s">
        <v>13</v>
      </c>
      <c r="V40" s="52" t="s">
        <v>155</v>
      </c>
      <c r="W40" s="52"/>
      <c r="X40" s="52">
        <v>23</v>
      </c>
      <c r="Y40" s="52">
        <v>20</v>
      </c>
      <c r="Z40" s="52">
        <v>25</v>
      </c>
      <c r="AA40" s="52">
        <f t="shared" si="3"/>
        <v>68</v>
      </c>
      <c r="AB40" s="52">
        <v>4</v>
      </c>
      <c r="AC40" s="69">
        <v>5</v>
      </c>
      <c r="AD40" s="52">
        <v>4</v>
      </c>
      <c r="AE40" s="73">
        <v>6</v>
      </c>
      <c r="AF40" s="52">
        <v>4</v>
      </c>
      <c r="AG40" s="52">
        <v>5</v>
      </c>
      <c r="AH40" s="52">
        <f t="shared" si="4"/>
        <v>28</v>
      </c>
      <c r="AI40" s="52">
        <v>6</v>
      </c>
      <c r="AJ40" s="52">
        <f t="shared" si="5"/>
        <v>22</v>
      </c>
    </row>
    <row r="41" spans="1:36" ht="15">
      <c r="A41" s="1">
        <v>23</v>
      </c>
      <c r="B41" s="48">
        <v>13</v>
      </c>
      <c r="C41" s="48" t="s">
        <v>131</v>
      </c>
      <c r="D41" s="48">
        <v>923</v>
      </c>
      <c r="E41" s="48" t="s">
        <v>132</v>
      </c>
      <c r="F41" s="48" t="s">
        <v>18</v>
      </c>
      <c r="G41" s="49">
        <v>31786</v>
      </c>
      <c r="H41" s="49">
        <v>5830030</v>
      </c>
      <c r="I41" s="49" t="s">
        <v>89</v>
      </c>
      <c r="J41" s="49">
        <v>134</v>
      </c>
      <c r="K41" s="50" t="s">
        <v>17</v>
      </c>
      <c r="L41" s="49" t="s">
        <v>133</v>
      </c>
      <c r="M41" s="51">
        <v>32873</v>
      </c>
      <c r="N41" s="52">
        <v>6694197</v>
      </c>
      <c r="O41" s="52" t="s">
        <v>12</v>
      </c>
      <c r="P41" s="52">
        <v>126</v>
      </c>
      <c r="Q41" s="52" t="s">
        <v>113</v>
      </c>
      <c r="R41" s="52" t="s">
        <v>134</v>
      </c>
      <c r="S41" s="52">
        <v>25255</v>
      </c>
      <c r="T41" s="52">
        <v>8889099</v>
      </c>
      <c r="U41" s="52" t="s">
        <v>13</v>
      </c>
      <c r="V41" s="52" t="s">
        <v>83</v>
      </c>
      <c r="W41" s="52"/>
      <c r="X41" s="52">
        <v>22</v>
      </c>
      <c r="Y41" s="52">
        <v>34</v>
      </c>
      <c r="Z41" s="52">
        <v>15</v>
      </c>
      <c r="AA41" s="52">
        <f t="shared" si="3"/>
        <v>71</v>
      </c>
      <c r="AB41" s="52">
        <v>2</v>
      </c>
      <c r="AC41" s="52">
        <v>17</v>
      </c>
      <c r="AD41" s="52">
        <v>3</v>
      </c>
      <c r="AE41" s="52">
        <v>1</v>
      </c>
      <c r="AF41" s="73">
        <v>17</v>
      </c>
      <c r="AG41" s="52">
        <v>1</v>
      </c>
      <c r="AH41" s="52">
        <f t="shared" si="4"/>
        <v>41</v>
      </c>
      <c r="AI41" s="52">
        <v>17</v>
      </c>
      <c r="AJ41" s="52">
        <f t="shared" si="5"/>
        <v>24</v>
      </c>
    </row>
    <row r="42" spans="1:36" ht="15">
      <c r="A42" s="1">
        <v>24</v>
      </c>
      <c r="B42" s="48">
        <v>29</v>
      </c>
      <c r="C42" s="48" t="s">
        <v>193</v>
      </c>
      <c r="D42" s="48">
        <v>54</v>
      </c>
      <c r="E42" s="48" t="s">
        <v>16</v>
      </c>
      <c r="F42" s="48" t="s">
        <v>77</v>
      </c>
      <c r="G42" s="49">
        <v>19165</v>
      </c>
      <c r="H42" s="49">
        <v>5342083</v>
      </c>
      <c r="I42" s="49" t="s">
        <v>89</v>
      </c>
      <c r="J42" s="49">
        <v>516</v>
      </c>
      <c r="K42" s="50" t="s">
        <v>194</v>
      </c>
      <c r="L42" s="49" t="s">
        <v>48</v>
      </c>
      <c r="M42" s="51">
        <v>17840</v>
      </c>
      <c r="N42" s="52">
        <v>1129840</v>
      </c>
      <c r="O42" s="52" t="s">
        <v>12</v>
      </c>
      <c r="P42" s="52">
        <v>147</v>
      </c>
      <c r="Q42" s="52" t="s">
        <v>46</v>
      </c>
      <c r="R42" s="52" t="s">
        <v>195</v>
      </c>
      <c r="S42" s="52">
        <v>11615</v>
      </c>
      <c r="T42" s="52">
        <v>2219240</v>
      </c>
      <c r="U42" s="52" t="s">
        <v>13</v>
      </c>
      <c r="V42" s="52" t="s">
        <v>196</v>
      </c>
      <c r="W42" s="52"/>
      <c r="X42" s="52">
        <v>21</v>
      </c>
      <c r="Y42" s="52">
        <v>24</v>
      </c>
      <c r="Z42" s="52">
        <v>24</v>
      </c>
      <c r="AA42" s="52">
        <f t="shared" si="3"/>
        <v>69</v>
      </c>
      <c r="AB42" s="52">
        <v>1</v>
      </c>
      <c r="AC42" s="52">
        <v>10</v>
      </c>
      <c r="AD42" s="52">
        <v>2</v>
      </c>
      <c r="AE42" s="52">
        <v>12</v>
      </c>
      <c r="AF42" s="73">
        <v>17</v>
      </c>
      <c r="AG42" s="52">
        <v>7</v>
      </c>
      <c r="AH42" s="52">
        <f t="shared" si="4"/>
        <v>49</v>
      </c>
      <c r="AI42" s="52">
        <v>17</v>
      </c>
      <c r="AJ42" s="52">
        <f t="shared" si="5"/>
        <v>32</v>
      </c>
    </row>
    <row r="43" spans="1:36" ht="15">
      <c r="A43" s="1">
        <v>25</v>
      </c>
      <c r="B43" s="48">
        <v>27</v>
      </c>
      <c r="C43" s="48" t="s">
        <v>186</v>
      </c>
      <c r="D43" s="48">
        <v>619</v>
      </c>
      <c r="E43" s="48" t="s">
        <v>150</v>
      </c>
      <c r="F43" s="48" t="s">
        <v>18</v>
      </c>
      <c r="G43" s="49">
        <v>25834</v>
      </c>
      <c r="H43" s="49">
        <v>5421145</v>
      </c>
      <c r="I43" s="49" t="s">
        <v>89</v>
      </c>
      <c r="J43" s="49">
        <v>101</v>
      </c>
      <c r="K43" s="50" t="s">
        <v>187</v>
      </c>
      <c r="L43" s="49" t="s">
        <v>30</v>
      </c>
      <c r="M43" s="51">
        <v>27484</v>
      </c>
      <c r="N43" s="52">
        <v>8815752</v>
      </c>
      <c r="O43" s="52" t="s">
        <v>12</v>
      </c>
      <c r="P43" s="52">
        <v>270</v>
      </c>
      <c r="Q43" s="52" t="s">
        <v>188</v>
      </c>
      <c r="R43" s="52" t="s">
        <v>180</v>
      </c>
      <c r="S43" s="52">
        <v>22189</v>
      </c>
      <c r="T43" s="52">
        <v>703847</v>
      </c>
      <c r="U43" s="52" t="s">
        <v>13</v>
      </c>
      <c r="V43" s="52" t="s">
        <v>86</v>
      </c>
      <c r="W43" s="52"/>
      <c r="X43" s="52">
        <v>25</v>
      </c>
      <c r="Y43" s="52">
        <v>23</v>
      </c>
      <c r="Z43" s="52">
        <v>21</v>
      </c>
      <c r="AA43" s="52">
        <f t="shared" si="3"/>
        <v>69</v>
      </c>
      <c r="AB43" s="52">
        <v>7</v>
      </c>
      <c r="AC43" s="52">
        <v>8</v>
      </c>
      <c r="AD43" s="73">
        <v>11</v>
      </c>
      <c r="AE43" s="52">
        <v>8</v>
      </c>
      <c r="AF43" s="52">
        <v>8</v>
      </c>
      <c r="AG43" s="52">
        <v>6</v>
      </c>
      <c r="AH43" s="52">
        <f t="shared" si="4"/>
        <v>48</v>
      </c>
      <c r="AI43" s="52">
        <v>11</v>
      </c>
      <c r="AJ43" s="52">
        <f t="shared" si="5"/>
        <v>37</v>
      </c>
    </row>
    <row r="44" spans="1:36" ht="15">
      <c r="A44" s="1">
        <v>26</v>
      </c>
      <c r="B44" s="48">
        <v>22</v>
      </c>
      <c r="C44" s="48" t="s">
        <v>164</v>
      </c>
      <c r="D44" s="48">
        <v>373</v>
      </c>
      <c r="E44" s="48" t="s">
        <v>24</v>
      </c>
      <c r="F44" s="48" t="s">
        <v>165</v>
      </c>
      <c r="G44" s="49">
        <v>37398</v>
      </c>
      <c r="H44" s="49">
        <v>6665638</v>
      </c>
      <c r="I44" s="49" t="s">
        <v>89</v>
      </c>
      <c r="J44" s="49">
        <v>509</v>
      </c>
      <c r="K44" s="50" t="s">
        <v>26</v>
      </c>
      <c r="L44" s="49" t="s">
        <v>166</v>
      </c>
      <c r="M44" s="51">
        <v>35679</v>
      </c>
      <c r="N44" s="52">
        <v>9076898</v>
      </c>
      <c r="O44" s="52" t="s">
        <v>12</v>
      </c>
      <c r="P44" s="52">
        <v>374</v>
      </c>
      <c r="Q44" s="52" t="s">
        <v>22</v>
      </c>
      <c r="R44" s="52" t="s">
        <v>165</v>
      </c>
      <c r="S44" s="52">
        <v>37399</v>
      </c>
      <c r="T44" s="52">
        <v>6402513</v>
      </c>
      <c r="U44" s="52" t="s">
        <v>13</v>
      </c>
      <c r="V44" s="52" t="s">
        <v>167</v>
      </c>
      <c r="W44" s="52"/>
      <c r="X44" s="52">
        <v>26</v>
      </c>
      <c r="Y44" s="52">
        <v>25</v>
      </c>
      <c r="Z44" s="52">
        <v>18</v>
      </c>
      <c r="AA44" s="52">
        <f t="shared" si="3"/>
        <v>69</v>
      </c>
      <c r="AB44" s="52">
        <v>9</v>
      </c>
      <c r="AC44" s="73">
        <v>11</v>
      </c>
      <c r="AD44" s="52">
        <v>9</v>
      </c>
      <c r="AE44" s="52">
        <v>10</v>
      </c>
      <c r="AF44" s="52">
        <v>10</v>
      </c>
      <c r="AG44" s="52">
        <v>9</v>
      </c>
      <c r="AH44" s="52">
        <f t="shared" si="4"/>
        <v>58</v>
      </c>
      <c r="AI44" s="52">
        <v>11</v>
      </c>
      <c r="AJ44" s="52">
        <f t="shared" si="5"/>
        <v>47</v>
      </c>
    </row>
    <row r="45" spans="1:36" ht="15">
      <c r="A45" s="1"/>
      <c r="B45" s="48"/>
      <c r="C45" s="48"/>
      <c r="D45" s="48"/>
      <c r="E45" s="48"/>
      <c r="F45" s="48"/>
      <c r="G45" s="49"/>
      <c r="H45" s="49"/>
      <c r="I45" s="49"/>
      <c r="J45" s="49"/>
      <c r="K45" s="50"/>
      <c r="L45" s="49"/>
      <c r="M45" s="5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>
        <f t="shared" si="5"/>
        <v>0</v>
      </c>
    </row>
    <row r="46" spans="1:36" ht="15">
      <c r="A46" s="1"/>
      <c r="B46" s="48"/>
      <c r="C46" s="48"/>
      <c r="D46" s="48"/>
      <c r="E46" s="48"/>
      <c r="F46" s="48"/>
      <c r="G46" s="49"/>
      <c r="H46" s="49"/>
      <c r="I46" s="49"/>
      <c r="J46" s="49"/>
      <c r="K46" s="50"/>
      <c r="L46" s="49"/>
      <c r="M46" s="51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>
        <f t="shared" si="5"/>
        <v>0</v>
      </c>
    </row>
    <row r="47" ht="15">
      <c r="O47" s="1"/>
    </row>
  </sheetData>
  <sheetProtection/>
  <mergeCells count="12">
    <mergeCell ref="AH7:AH8"/>
    <mergeCell ref="B6:C6"/>
    <mergeCell ref="AB7:AC7"/>
    <mergeCell ref="AD7:AE7"/>
    <mergeCell ref="D6:G6"/>
    <mergeCell ref="AF7:AG7"/>
    <mergeCell ref="B35:C35"/>
    <mergeCell ref="AB36:AC36"/>
    <mergeCell ref="AD36:AE36"/>
    <mergeCell ref="AF36:AG36"/>
    <mergeCell ref="AH36:AH37"/>
    <mergeCell ref="D35:G35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1"/>
  <sheetViews>
    <sheetView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9.140625" style="5" customWidth="1"/>
    <col min="2" max="2" width="9.140625" style="5" bestFit="1" customWidth="1"/>
    <col min="3" max="3" width="35.28125" style="5" customWidth="1"/>
    <col min="4" max="4" width="11.7109375" style="5" customWidth="1"/>
    <col min="5" max="5" width="10.28125" style="5" customWidth="1"/>
    <col min="6" max="6" width="14.00390625" style="5" customWidth="1"/>
    <col min="7" max="7" width="7.8515625" style="5" hidden="1" customWidth="1"/>
    <col min="8" max="8" width="13.57421875" style="5" hidden="1" customWidth="1"/>
    <col min="9" max="9" width="7.57421875" style="5" customWidth="1"/>
    <col min="10" max="10" width="8.57421875" style="5" customWidth="1"/>
    <col min="11" max="11" width="10.7109375" style="5" customWidth="1"/>
    <col min="12" max="12" width="13.421875" style="5" customWidth="1"/>
    <col min="13" max="13" width="7.8515625" style="5" hidden="1" customWidth="1"/>
    <col min="14" max="14" width="13.421875" style="5" hidden="1" customWidth="1"/>
    <col min="15" max="15" width="8.57421875" style="5" customWidth="1"/>
    <col min="16" max="16" width="8.421875" style="5" customWidth="1"/>
    <col min="17" max="17" width="11.8515625" style="5" customWidth="1"/>
    <col min="18" max="18" width="12.421875" style="5" customWidth="1"/>
    <col min="19" max="19" width="8.28125" style="5" hidden="1" customWidth="1"/>
    <col min="20" max="20" width="13.57421875" style="5" hidden="1" customWidth="1"/>
    <col min="21" max="21" width="8.00390625" style="5" customWidth="1"/>
    <col min="22" max="22" width="22.57421875" style="5" customWidth="1"/>
    <col min="23" max="23" width="35.28125" style="5" hidden="1" customWidth="1"/>
    <col min="24" max="24" width="1.57421875" style="5" customWidth="1"/>
    <col min="25" max="26" width="1.421875" style="5" customWidth="1"/>
    <col min="27" max="34" width="5.7109375" style="5" customWidth="1"/>
    <col min="35" max="16384" width="9.140625" style="5" customWidth="1"/>
  </cols>
  <sheetData>
    <row r="2" spans="2:24" ht="24" customHeight="1">
      <c r="B2" s="2"/>
      <c r="C2" s="60" t="s">
        <v>286</v>
      </c>
      <c r="D2" s="3"/>
      <c r="E2" s="4"/>
      <c r="F2" s="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23"/>
      <c r="S2" s="23"/>
      <c r="T2" s="23"/>
      <c r="U2" s="23"/>
      <c r="V2" s="23"/>
      <c r="W2" s="23"/>
      <c r="X2" s="23"/>
    </row>
    <row r="3" spans="2:23" ht="26.25">
      <c r="B3" s="2"/>
      <c r="C3" s="60" t="s">
        <v>198</v>
      </c>
      <c r="D3" s="3"/>
      <c r="E3" s="4"/>
      <c r="F3" s="4"/>
      <c r="G3" s="4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21.75" customHeight="1"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21"/>
      <c r="V4" s="4"/>
      <c r="W4" s="4"/>
    </row>
    <row r="5" spans="2:23" ht="21" thickBot="1">
      <c r="B5" s="161" t="s">
        <v>285</v>
      </c>
      <c r="C5" s="162"/>
      <c r="D5" s="3"/>
      <c r="E5" s="78" t="s">
        <v>284</v>
      </c>
      <c r="F5" s="4"/>
      <c r="G5" s="4"/>
      <c r="H5" s="4"/>
      <c r="I5" s="4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34" ht="15">
      <c r="B6" s="18" t="s">
        <v>0</v>
      </c>
      <c r="C6" s="7"/>
      <c r="D6" s="6" t="s">
        <v>1</v>
      </c>
      <c r="E6" s="10"/>
      <c r="F6" s="10"/>
      <c r="G6" s="10"/>
      <c r="H6" s="10"/>
      <c r="I6" s="11" t="s">
        <v>11</v>
      </c>
      <c r="J6" s="9" t="s">
        <v>2</v>
      </c>
      <c r="K6" s="10"/>
      <c r="L6" s="10"/>
      <c r="M6" s="10"/>
      <c r="N6" s="10"/>
      <c r="O6" s="11" t="s">
        <v>11</v>
      </c>
      <c r="P6" s="9" t="s">
        <v>3</v>
      </c>
      <c r="Q6" s="10"/>
      <c r="R6" s="10"/>
      <c r="S6" s="10"/>
      <c r="T6" s="10"/>
      <c r="U6" s="11" t="s">
        <v>11</v>
      </c>
      <c r="V6" s="17"/>
      <c r="W6" s="30"/>
      <c r="X6" s="30"/>
      <c r="Y6" s="31"/>
      <c r="Z6" s="31"/>
      <c r="AA6" s="32" t="s">
        <v>61</v>
      </c>
      <c r="AB6" s="79" t="s">
        <v>62</v>
      </c>
      <c r="AC6" s="80"/>
      <c r="AD6" s="81" t="s">
        <v>63</v>
      </c>
      <c r="AE6" s="80"/>
      <c r="AF6" s="81" t="s">
        <v>64</v>
      </c>
      <c r="AG6" s="80"/>
      <c r="AH6" s="82" t="s">
        <v>65</v>
      </c>
    </row>
    <row r="7" spans="2:34" ht="21.75">
      <c r="B7" s="18" t="s">
        <v>4</v>
      </c>
      <c r="C7" s="7" t="s">
        <v>5</v>
      </c>
      <c r="D7" s="15" t="s">
        <v>6</v>
      </c>
      <c r="E7" s="13" t="s">
        <v>14</v>
      </c>
      <c r="F7" s="13" t="s">
        <v>15</v>
      </c>
      <c r="G7" s="13" t="s">
        <v>7</v>
      </c>
      <c r="H7" s="13" t="s">
        <v>8</v>
      </c>
      <c r="I7" s="14" t="s">
        <v>9</v>
      </c>
      <c r="J7" s="12" t="s">
        <v>6</v>
      </c>
      <c r="K7" s="13" t="s">
        <v>14</v>
      </c>
      <c r="L7" s="13" t="s">
        <v>15</v>
      </c>
      <c r="M7" s="13" t="s">
        <v>7</v>
      </c>
      <c r="N7" s="13" t="s">
        <v>8</v>
      </c>
      <c r="O7" s="13" t="s">
        <v>9</v>
      </c>
      <c r="P7" s="12" t="s">
        <v>6</v>
      </c>
      <c r="Q7" s="13" t="s">
        <v>14</v>
      </c>
      <c r="R7" s="13" t="s">
        <v>15</v>
      </c>
      <c r="S7" s="13" t="s">
        <v>7</v>
      </c>
      <c r="T7" s="13" t="s">
        <v>8</v>
      </c>
      <c r="U7" s="14" t="s">
        <v>9</v>
      </c>
      <c r="V7" s="8" t="s">
        <v>10</v>
      </c>
      <c r="W7" s="33" t="s">
        <v>66</v>
      </c>
      <c r="X7" s="34" t="s">
        <v>67</v>
      </c>
      <c r="Y7" s="35" t="s">
        <v>68</v>
      </c>
      <c r="Z7" s="35" t="s">
        <v>69</v>
      </c>
      <c r="AA7" s="36"/>
      <c r="AB7" s="37" t="s">
        <v>67</v>
      </c>
      <c r="AC7" s="38" t="s">
        <v>68</v>
      </c>
      <c r="AD7" s="39" t="s">
        <v>67</v>
      </c>
      <c r="AE7" s="38" t="s">
        <v>69</v>
      </c>
      <c r="AF7" s="39" t="s">
        <v>68</v>
      </c>
      <c r="AG7" s="38" t="s">
        <v>69</v>
      </c>
      <c r="AH7" s="83"/>
    </row>
    <row r="8" spans="1:34" s="42" customFormat="1" ht="15">
      <c r="A8" s="101" t="s">
        <v>202</v>
      </c>
      <c r="B8" s="114"/>
      <c r="C8" s="115"/>
      <c r="D8" s="116"/>
      <c r="E8" s="117"/>
      <c r="F8" s="117"/>
      <c r="G8" s="117"/>
      <c r="H8" s="117"/>
      <c r="I8" s="118"/>
      <c r="J8" s="119"/>
      <c r="K8" s="117"/>
      <c r="L8" s="117"/>
      <c r="M8" s="117"/>
      <c r="N8" s="117"/>
      <c r="O8" s="117"/>
      <c r="P8" s="119"/>
      <c r="Q8" s="117"/>
      <c r="R8" s="117"/>
      <c r="S8" s="117"/>
      <c r="T8" s="117"/>
      <c r="U8" s="118"/>
      <c r="V8" s="120"/>
      <c r="W8" s="121"/>
      <c r="X8" s="122"/>
      <c r="Y8" s="123"/>
      <c r="Z8" s="123"/>
      <c r="AA8" s="124"/>
      <c r="AB8" s="122"/>
      <c r="AC8" s="125"/>
      <c r="AD8" s="126"/>
      <c r="AE8" s="125"/>
      <c r="AF8" s="126"/>
      <c r="AG8" s="125"/>
      <c r="AH8" s="127"/>
    </row>
    <row r="9" spans="1:34" ht="15">
      <c r="A9" s="101">
        <v>1</v>
      </c>
      <c r="B9" s="128">
        <v>9</v>
      </c>
      <c r="C9" s="129" t="s">
        <v>283</v>
      </c>
      <c r="D9" s="130">
        <v>187</v>
      </c>
      <c r="E9" s="130" t="s">
        <v>150</v>
      </c>
      <c r="F9" s="130" t="s">
        <v>282</v>
      </c>
      <c r="G9" s="130">
        <v>34048</v>
      </c>
      <c r="H9" s="130">
        <v>9026816</v>
      </c>
      <c r="I9" s="131" t="s">
        <v>209</v>
      </c>
      <c r="J9" s="130">
        <v>105</v>
      </c>
      <c r="K9" s="130" t="s">
        <v>256</v>
      </c>
      <c r="L9" s="130" t="s">
        <v>281</v>
      </c>
      <c r="M9" s="130">
        <v>37983</v>
      </c>
      <c r="N9" s="130">
        <v>9128939</v>
      </c>
      <c r="O9" s="131" t="s">
        <v>12</v>
      </c>
      <c r="P9" s="130">
        <v>60</v>
      </c>
      <c r="Q9" s="130" t="s">
        <v>254</v>
      </c>
      <c r="R9" s="130" t="s">
        <v>280</v>
      </c>
      <c r="S9" s="130">
        <v>8494</v>
      </c>
      <c r="T9" s="130">
        <v>6283967</v>
      </c>
      <c r="U9" s="130" t="s">
        <v>13</v>
      </c>
      <c r="V9" s="130" t="s">
        <v>279</v>
      </c>
      <c r="W9" s="102" t="s">
        <v>226</v>
      </c>
      <c r="X9" s="103">
        <v>1</v>
      </c>
      <c r="Y9" s="104">
        <v>4</v>
      </c>
      <c r="Z9" s="104">
        <v>8</v>
      </c>
      <c r="AA9" s="104">
        <f aca="true" t="shared" si="0" ref="AA9:AA20">SUM(X9:Z9)</f>
        <v>13</v>
      </c>
      <c r="AB9" s="105">
        <v>1</v>
      </c>
      <c r="AC9" s="106">
        <v>2</v>
      </c>
      <c r="AD9" s="105">
        <v>1</v>
      </c>
      <c r="AE9" s="107">
        <v>12</v>
      </c>
      <c r="AF9" s="132">
        <v>2</v>
      </c>
      <c r="AG9" s="106">
        <v>5</v>
      </c>
      <c r="AH9" s="133">
        <v>11</v>
      </c>
    </row>
    <row r="10" spans="1:34" ht="15">
      <c r="A10" s="101">
        <v>2</v>
      </c>
      <c r="B10" s="128">
        <v>10</v>
      </c>
      <c r="C10" s="134" t="s">
        <v>278</v>
      </c>
      <c r="D10" s="131">
        <v>88</v>
      </c>
      <c r="E10" s="131" t="s">
        <v>277</v>
      </c>
      <c r="F10" s="131" t="s">
        <v>276</v>
      </c>
      <c r="G10" s="131">
        <v>34559</v>
      </c>
      <c r="H10" s="131">
        <v>2808106</v>
      </c>
      <c r="I10" s="135" t="s">
        <v>209</v>
      </c>
      <c r="J10" s="131">
        <v>838</v>
      </c>
      <c r="K10" s="131" t="s">
        <v>243</v>
      </c>
      <c r="L10" s="131" t="s">
        <v>275</v>
      </c>
      <c r="M10" s="131">
        <v>32480</v>
      </c>
      <c r="N10" s="131">
        <v>6762586</v>
      </c>
      <c r="O10" s="135" t="s">
        <v>12</v>
      </c>
      <c r="P10" s="131">
        <v>839</v>
      </c>
      <c r="Q10" s="131" t="s">
        <v>274</v>
      </c>
      <c r="R10" s="131" t="s">
        <v>273</v>
      </c>
      <c r="S10" s="131">
        <v>27225</v>
      </c>
      <c r="T10" s="131">
        <v>6330195</v>
      </c>
      <c r="U10" s="131" t="s">
        <v>13</v>
      </c>
      <c r="V10" s="131" t="s">
        <v>272</v>
      </c>
      <c r="W10" s="102" t="str">
        <f>CONCATENATE(I10,",",O10,",",U10)</f>
        <v>fri 1,fri 2,fri 3</v>
      </c>
      <c r="X10" s="108">
        <v>10</v>
      </c>
      <c r="Y10" s="109">
        <v>5</v>
      </c>
      <c r="Z10" s="109">
        <v>3</v>
      </c>
      <c r="AA10" s="104">
        <f t="shared" si="0"/>
        <v>18</v>
      </c>
      <c r="AB10" s="132">
        <v>6</v>
      </c>
      <c r="AC10" s="106">
        <v>3</v>
      </c>
      <c r="AD10" s="110">
        <v>6</v>
      </c>
      <c r="AE10" s="136">
        <v>4</v>
      </c>
      <c r="AF10" s="105">
        <v>3</v>
      </c>
      <c r="AG10" s="106">
        <v>1</v>
      </c>
      <c r="AH10" s="133">
        <v>17</v>
      </c>
    </row>
    <row r="11" spans="1:34" ht="15">
      <c r="A11" s="101">
        <v>3</v>
      </c>
      <c r="B11" s="128">
        <v>11</v>
      </c>
      <c r="C11" s="129" t="s">
        <v>271</v>
      </c>
      <c r="D11" s="130">
        <v>744</v>
      </c>
      <c r="E11" s="130" t="s">
        <v>270</v>
      </c>
      <c r="F11" s="130" t="s">
        <v>269</v>
      </c>
      <c r="G11" s="130">
        <v>37126</v>
      </c>
      <c r="H11" s="130">
        <v>5892269</v>
      </c>
      <c r="I11" s="131" t="s">
        <v>209</v>
      </c>
      <c r="J11" s="130">
        <v>188</v>
      </c>
      <c r="K11" s="130" t="s">
        <v>268</v>
      </c>
      <c r="L11" s="130" t="s">
        <v>267</v>
      </c>
      <c r="M11" s="130">
        <v>2263</v>
      </c>
      <c r="N11" s="130" t="s">
        <v>266</v>
      </c>
      <c r="O11" s="131" t="s">
        <v>12</v>
      </c>
      <c r="P11" s="130">
        <v>24</v>
      </c>
      <c r="Q11" s="130" t="s">
        <v>265</v>
      </c>
      <c r="R11" s="130" t="s">
        <v>264</v>
      </c>
      <c r="S11" s="130">
        <v>7562</v>
      </c>
      <c r="T11" s="130" t="s">
        <v>263</v>
      </c>
      <c r="U11" s="130" t="s">
        <v>13</v>
      </c>
      <c r="V11" s="130" t="s">
        <v>262</v>
      </c>
      <c r="W11" s="102" t="str">
        <f>CONCATENATE(I11,",",O11,",",U11)</f>
        <v>fri 1,fri 2,fri 3</v>
      </c>
      <c r="X11" s="108">
        <v>26</v>
      </c>
      <c r="Y11" s="109">
        <v>7</v>
      </c>
      <c r="Z11" s="109">
        <v>12</v>
      </c>
      <c r="AA11" s="104">
        <f t="shared" si="0"/>
        <v>45</v>
      </c>
      <c r="AB11" s="132">
        <v>16</v>
      </c>
      <c r="AC11" s="106">
        <v>5</v>
      </c>
      <c r="AD11" s="110">
        <v>16</v>
      </c>
      <c r="AE11" s="136">
        <v>5</v>
      </c>
      <c r="AF11" s="105">
        <v>4</v>
      </c>
      <c r="AG11" s="106">
        <v>8</v>
      </c>
      <c r="AH11" s="133">
        <v>38</v>
      </c>
    </row>
    <row r="12" spans="1:34" ht="15">
      <c r="A12" s="101">
        <v>4</v>
      </c>
      <c r="B12" s="128">
        <v>2</v>
      </c>
      <c r="C12" s="137" t="s">
        <v>91</v>
      </c>
      <c r="D12" s="135">
        <v>626</v>
      </c>
      <c r="E12" s="135" t="s">
        <v>31</v>
      </c>
      <c r="F12" s="135" t="s">
        <v>210</v>
      </c>
      <c r="G12" s="135">
        <v>35211</v>
      </c>
      <c r="H12" s="135">
        <v>2208470</v>
      </c>
      <c r="I12" s="135" t="s">
        <v>209</v>
      </c>
      <c r="J12" s="135">
        <v>625</v>
      </c>
      <c r="K12" s="135" t="s">
        <v>115</v>
      </c>
      <c r="L12" s="135" t="s">
        <v>206</v>
      </c>
      <c r="M12" s="135">
        <v>7522</v>
      </c>
      <c r="N12" s="135" t="s">
        <v>261</v>
      </c>
      <c r="O12" s="135" t="s">
        <v>12</v>
      </c>
      <c r="P12" s="135">
        <v>436</v>
      </c>
      <c r="Q12" s="135" t="s">
        <v>110</v>
      </c>
      <c r="R12" s="135" t="s">
        <v>260</v>
      </c>
      <c r="S12" s="135">
        <v>40503</v>
      </c>
      <c r="T12" s="135" t="s">
        <v>259</v>
      </c>
      <c r="U12" s="135" t="s">
        <v>13</v>
      </c>
      <c r="V12" s="135" t="s">
        <v>258</v>
      </c>
      <c r="W12" s="102" t="str">
        <f>CONCATENATE(I12,",",O12,",",U12)</f>
        <v>fri 1,fri 2,fri 3</v>
      </c>
      <c r="X12" s="109">
        <v>2</v>
      </c>
      <c r="Y12" s="109">
        <v>15</v>
      </c>
      <c r="Z12" s="109">
        <v>25</v>
      </c>
      <c r="AA12" s="104">
        <f t="shared" si="0"/>
        <v>42</v>
      </c>
      <c r="AB12" s="132">
        <v>4</v>
      </c>
      <c r="AC12" s="106">
        <v>12</v>
      </c>
      <c r="AD12" s="105">
        <v>2</v>
      </c>
      <c r="AE12" s="136">
        <v>15</v>
      </c>
      <c r="AF12" s="105">
        <v>6</v>
      </c>
      <c r="AG12" s="107">
        <v>17</v>
      </c>
      <c r="AH12" s="133">
        <v>39</v>
      </c>
    </row>
    <row r="13" spans="1:34" ht="15">
      <c r="A13" s="101">
        <v>5</v>
      </c>
      <c r="B13" s="128">
        <v>5</v>
      </c>
      <c r="C13" s="129" t="s">
        <v>257</v>
      </c>
      <c r="D13" s="130">
        <v>172</v>
      </c>
      <c r="E13" s="130" t="s">
        <v>256</v>
      </c>
      <c r="F13" s="130" t="s">
        <v>255</v>
      </c>
      <c r="G13" s="130">
        <v>38301</v>
      </c>
      <c r="H13" s="130">
        <v>3116770</v>
      </c>
      <c r="I13" s="131" t="s">
        <v>209</v>
      </c>
      <c r="J13" s="130">
        <v>177</v>
      </c>
      <c r="K13" s="130" t="s">
        <v>233</v>
      </c>
      <c r="L13" s="130" t="s">
        <v>255</v>
      </c>
      <c r="M13" s="130">
        <v>38300</v>
      </c>
      <c r="N13" s="138">
        <v>2983434</v>
      </c>
      <c r="O13" s="131" t="s">
        <v>12</v>
      </c>
      <c r="P13" s="130">
        <v>103</v>
      </c>
      <c r="Q13" s="130" t="s">
        <v>254</v>
      </c>
      <c r="R13" s="130" t="s">
        <v>253</v>
      </c>
      <c r="S13" s="130">
        <v>40147</v>
      </c>
      <c r="T13" s="139">
        <v>9137606</v>
      </c>
      <c r="U13" s="130" t="s">
        <v>13</v>
      </c>
      <c r="V13" s="130" t="s">
        <v>252</v>
      </c>
      <c r="W13" s="102" t="str">
        <f>CONCATENATE(I13,",",O13,",",U13)</f>
        <v>fri 1,fri 2,fri 3</v>
      </c>
      <c r="X13" s="111">
        <v>18</v>
      </c>
      <c r="Y13" s="109">
        <v>16</v>
      </c>
      <c r="Z13" s="109">
        <v>21</v>
      </c>
      <c r="AA13" s="104">
        <f t="shared" si="0"/>
        <v>55</v>
      </c>
      <c r="AB13" s="132">
        <v>14</v>
      </c>
      <c r="AC13" s="106">
        <v>9</v>
      </c>
      <c r="AD13" s="105">
        <v>10</v>
      </c>
      <c r="AE13" s="136">
        <v>14</v>
      </c>
      <c r="AF13" s="105">
        <v>9</v>
      </c>
      <c r="AG13" s="107">
        <v>15</v>
      </c>
      <c r="AH13" s="133">
        <v>56</v>
      </c>
    </row>
    <row r="14" spans="1:34" ht="15">
      <c r="A14" s="101">
        <v>6</v>
      </c>
      <c r="B14" s="128">
        <v>6</v>
      </c>
      <c r="C14" s="129" t="s">
        <v>251</v>
      </c>
      <c r="D14" s="130">
        <v>242</v>
      </c>
      <c r="E14" s="130" t="s">
        <v>51</v>
      </c>
      <c r="F14" s="130" t="s">
        <v>250</v>
      </c>
      <c r="G14" s="130">
        <v>40424</v>
      </c>
      <c r="H14" s="130">
        <v>5108721</v>
      </c>
      <c r="I14" s="135" t="s">
        <v>209</v>
      </c>
      <c r="J14" s="130">
        <v>575</v>
      </c>
      <c r="K14" s="130" t="s">
        <v>24</v>
      </c>
      <c r="L14" s="130" t="s">
        <v>249</v>
      </c>
      <c r="M14" s="130">
        <v>35161</v>
      </c>
      <c r="N14" s="130" t="s">
        <v>248</v>
      </c>
      <c r="O14" s="135" t="s">
        <v>12</v>
      </c>
      <c r="P14" s="130">
        <v>517</v>
      </c>
      <c r="Q14" s="130" t="s">
        <v>208</v>
      </c>
      <c r="R14" s="130" t="s">
        <v>247</v>
      </c>
      <c r="S14" s="130">
        <v>15894</v>
      </c>
      <c r="T14" s="130" t="s">
        <v>246</v>
      </c>
      <c r="U14" s="130" t="s">
        <v>13</v>
      </c>
      <c r="V14" s="130" t="s">
        <v>245</v>
      </c>
      <c r="W14" s="102" t="s">
        <v>226</v>
      </c>
      <c r="X14" s="111">
        <v>32</v>
      </c>
      <c r="Y14" s="109">
        <v>17</v>
      </c>
      <c r="Z14" s="109">
        <v>20</v>
      </c>
      <c r="AA14" s="104">
        <f t="shared" si="0"/>
        <v>69</v>
      </c>
      <c r="AB14" s="140">
        <v>21</v>
      </c>
      <c r="AC14" s="106">
        <v>8</v>
      </c>
      <c r="AD14" s="105">
        <v>20</v>
      </c>
      <c r="AE14" s="136">
        <v>9</v>
      </c>
      <c r="AF14" s="105">
        <v>7</v>
      </c>
      <c r="AG14" s="106">
        <v>16</v>
      </c>
      <c r="AH14" s="133">
        <v>60</v>
      </c>
    </row>
    <row r="15" spans="1:34" ht="15">
      <c r="A15" s="101">
        <v>7</v>
      </c>
      <c r="B15" s="128">
        <v>1</v>
      </c>
      <c r="C15" s="141" t="s">
        <v>149</v>
      </c>
      <c r="D15" s="131">
        <v>16</v>
      </c>
      <c r="E15" s="131" t="s">
        <v>244</v>
      </c>
      <c r="F15" s="131" t="s">
        <v>116</v>
      </c>
      <c r="G15" s="131">
        <v>38422</v>
      </c>
      <c r="H15" s="131">
        <v>4163466</v>
      </c>
      <c r="I15" s="131" t="s">
        <v>209</v>
      </c>
      <c r="J15" s="131">
        <v>271</v>
      </c>
      <c r="K15" s="131" t="s">
        <v>243</v>
      </c>
      <c r="L15" s="131" t="s">
        <v>242</v>
      </c>
      <c r="M15" s="131">
        <v>33273</v>
      </c>
      <c r="N15" s="131" t="s">
        <v>241</v>
      </c>
      <c r="O15" s="131" t="s">
        <v>12</v>
      </c>
      <c r="P15" s="131">
        <v>257</v>
      </c>
      <c r="Q15" s="131" t="s">
        <v>240</v>
      </c>
      <c r="R15" s="131" t="s">
        <v>239</v>
      </c>
      <c r="S15" s="131">
        <v>39161</v>
      </c>
      <c r="T15" s="131" t="s">
        <v>238</v>
      </c>
      <c r="U15" s="131" t="s">
        <v>13</v>
      </c>
      <c r="V15" s="131" t="s">
        <v>237</v>
      </c>
      <c r="W15" s="102" t="str">
        <f>CONCATENATE(I15,",",O15,",",U15)</f>
        <v>fri 1,fri 2,fri 3</v>
      </c>
      <c r="X15" s="112">
        <v>23</v>
      </c>
      <c r="Y15" s="109">
        <v>14</v>
      </c>
      <c r="Z15" s="109">
        <v>13</v>
      </c>
      <c r="AA15" s="104">
        <f t="shared" si="0"/>
        <v>50</v>
      </c>
      <c r="AB15" s="132">
        <v>15</v>
      </c>
      <c r="AC15" s="106">
        <v>11</v>
      </c>
      <c r="AD15" s="105">
        <v>13</v>
      </c>
      <c r="AE15" s="136">
        <v>8</v>
      </c>
      <c r="AF15" s="105">
        <v>14</v>
      </c>
      <c r="AG15" s="107">
        <v>21</v>
      </c>
      <c r="AH15" s="133">
        <v>61</v>
      </c>
    </row>
    <row r="16" spans="1:34" ht="15">
      <c r="A16" s="101">
        <v>8</v>
      </c>
      <c r="B16" s="128">
        <v>8</v>
      </c>
      <c r="C16" s="129" t="s">
        <v>236</v>
      </c>
      <c r="D16" s="130">
        <v>137</v>
      </c>
      <c r="E16" s="130" t="s">
        <v>235</v>
      </c>
      <c r="F16" s="130" t="s">
        <v>234</v>
      </c>
      <c r="G16" s="130">
        <v>20796</v>
      </c>
      <c r="H16" s="130">
        <v>5741175</v>
      </c>
      <c r="I16" s="135" t="s">
        <v>209</v>
      </c>
      <c r="J16" s="130">
        <v>10</v>
      </c>
      <c r="K16" s="130" t="s">
        <v>233</v>
      </c>
      <c r="L16" s="130" t="s">
        <v>232</v>
      </c>
      <c r="M16" s="130">
        <v>18056</v>
      </c>
      <c r="N16" s="130" t="s">
        <v>231</v>
      </c>
      <c r="O16" s="135" t="s">
        <v>12</v>
      </c>
      <c r="P16" s="130">
        <v>793</v>
      </c>
      <c r="Q16" s="130" t="s">
        <v>230</v>
      </c>
      <c r="R16" s="130" t="s">
        <v>229</v>
      </c>
      <c r="S16" s="130">
        <v>38878</v>
      </c>
      <c r="T16" s="130" t="s">
        <v>228</v>
      </c>
      <c r="U16" s="130" t="s">
        <v>13</v>
      </c>
      <c r="V16" s="130" t="s">
        <v>227</v>
      </c>
      <c r="W16" s="102" t="s">
        <v>226</v>
      </c>
      <c r="X16" s="111">
        <v>29</v>
      </c>
      <c r="Y16" s="109">
        <v>24</v>
      </c>
      <c r="Z16" s="109">
        <v>22</v>
      </c>
      <c r="AA16" s="104">
        <f t="shared" si="0"/>
        <v>75</v>
      </c>
      <c r="AB16" s="132">
        <v>17</v>
      </c>
      <c r="AC16" s="106">
        <v>13</v>
      </c>
      <c r="AD16" s="110">
        <v>27</v>
      </c>
      <c r="AE16" s="136">
        <v>11</v>
      </c>
      <c r="AF16" s="105">
        <v>13</v>
      </c>
      <c r="AG16" s="106">
        <v>10</v>
      </c>
      <c r="AH16" s="133">
        <v>64</v>
      </c>
    </row>
    <row r="17" spans="1:34" ht="15">
      <c r="A17" s="101">
        <v>9</v>
      </c>
      <c r="B17" s="128">
        <v>3</v>
      </c>
      <c r="C17" s="134" t="s">
        <v>131</v>
      </c>
      <c r="D17" s="131">
        <v>797</v>
      </c>
      <c r="E17" s="131" t="s">
        <v>225</v>
      </c>
      <c r="F17" s="131" t="s">
        <v>18</v>
      </c>
      <c r="G17" s="131">
        <v>38532</v>
      </c>
      <c r="H17" s="131">
        <v>2517645</v>
      </c>
      <c r="I17" s="131" t="s">
        <v>209</v>
      </c>
      <c r="J17" s="131">
        <v>205</v>
      </c>
      <c r="K17" s="131" t="s">
        <v>224</v>
      </c>
      <c r="L17" s="131" t="s">
        <v>25</v>
      </c>
      <c r="M17" s="131">
        <v>34748</v>
      </c>
      <c r="N17" s="131" t="s">
        <v>223</v>
      </c>
      <c r="O17" s="131" t="s">
        <v>12</v>
      </c>
      <c r="P17" s="131">
        <v>250</v>
      </c>
      <c r="Q17" s="131" t="s">
        <v>52</v>
      </c>
      <c r="R17" s="131" t="s">
        <v>222</v>
      </c>
      <c r="S17" s="131">
        <v>34716</v>
      </c>
      <c r="T17" s="131" t="s">
        <v>221</v>
      </c>
      <c r="U17" s="131" t="s">
        <v>13</v>
      </c>
      <c r="V17" s="131" t="s">
        <v>220</v>
      </c>
      <c r="W17" s="102" t="str">
        <f>CONCATENATE(I17,",",O17,",",U17)</f>
        <v>fri 1,fri 2,fri 3</v>
      </c>
      <c r="X17" s="112">
        <v>30</v>
      </c>
      <c r="Y17" s="109">
        <v>19</v>
      </c>
      <c r="Z17" s="109">
        <v>11</v>
      </c>
      <c r="AA17" s="104">
        <f t="shared" si="0"/>
        <v>60</v>
      </c>
      <c r="AB17" s="132">
        <v>18</v>
      </c>
      <c r="AC17" s="106">
        <v>10</v>
      </c>
      <c r="AD17" s="105">
        <v>18</v>
      </c>
      <c r="AE17" s="136">
        <v>7</v>
      </c>
      <c r="AF17" s="105">
        <v>12</v>
      </c>
      <c r="AG17" s="107">
        <v>27</v>
      </c>
      <c r="AH17" s="133">
        <v>65</v>
      </c>
    </row>
    <row r="18" spans="1:34" ht="15">
      <c r="A18" s="101">
        <v>10</v>
      </c>
      <c r="B18" s="128">
        <v>7</v>
      </c>
      <c r="C18" s="129" t="s">
        <v>219</v>
      </c>
      <c r="D18" s="130"/>
      <c r="E18" s="130"/>
      <c r="F18" s="130"/>
      <c r="G18" s="130"/>
      <c r="H18" s="130"/>
      <c r="I18" s="131" t="s">
        <v>209</v>
      </c>
      <c r="J18" s="130">
        <v>74</v>
      </c>
      <c r="K18" s="130" t="s">
        <v>218</v>
      </c>
      <c r="L18" s="130" t="s">
        <v>217</v>
      </c>
      <c r="M18" s="130">
        <v>38574</v>
      </c>
      <c r="N18" s="130" t="s">
        <v>216</v>
      </c>
      <c r="O18" s="131" t="s">
        <v>12</v>
      </c>
      <c r="P18" s="130">
        <v>90</v>
      </c>
      <c r="Q18" s="130" t="s">
        <v>215</v>
      </c>
      <c r="R18" s="130" t="s">
        <v>214</v>
      </c>
      <c r="S18" s="130">
        <v>32797</v>
      </c>
      <c r="T18" s="130" t="s">
        <v>213</v>
      </c>
      <c r="U18" s="130" t="s">
        <v>13</v>
      </c>
      <c r="V18" s="130" t="s">
        <v>212</v>
      </c>
      <c r="W18" s="102" t="str">
        <f>CONCATENATE(I18,",",O18,",",U18)</f>
        <v>fri 1,fri 2,fri 3</v>
      </c>
      <c r="X18" s="111">
        <v>38</v>
      </c>
      <c r="Y18" s="109">
        <v>9</v>
      </c>
      <c r="Z18" s="109">
        <v>6</v>
      </c>
      <c r="AA18" s="104">
        <f t="shared" si="0"/>
        <v>53</v>
      </c>
      <c r="AB18" s="132">
        <v>27</v>
      </c>
      <c r="AC18" s="106">
        <v>7</v>
      </c>
      <c r="AD18" s="110">
        <v>27</v>
      </c>
      <c r="AE18" s="136">
        <v>3</v>
      </c>
      <c r="AF18" s="105">
        <v>11</v>
      </c>
      <c r="AG18" s="106">
        <v>20</v>
      </c>
      <c r="AH18" s="133">
        <v>68</v>
      </c>
    </row>
    <row r="19" spans="1:34" ht="15">
      <c r="A19" s="101">
        <v>11</v>
      </c>
      <c r="B19" s="128">
        <v>4</v>
      </c>
      <c r="C19" s="142" t="s">
        <v>127</v>
      </c>
      <c r="D19" s="131">
        <v>929</v>
      </c>
      <c r="E19" s="131" t="s">
        <v>211</v>
      </c>
      <c r="F19" s="131" t="s">
        <v>210</v>
      </c>
      <c r="G19" s="131">
        <v>7260</v>
      </c>
      <c r="H19" s="131">
        <v>5481850</v>
      </c>
      <c r="I19" s="135" t="s">
        <v>209</v>
      </c>
      <c r="J19" s="131">
        <v>631</v>
      </c>
      <c r="K19" s="131" t="s">
        <v>208</v>
      </c>
      <c r="L19" s="131" t="s">
        <v>119</v>
      </c>
      <c r="M19" s="131">
        <v>7460</v>
      </c>
      <c r="N19" s="131">
        <v>5094374</v>
      </c>
      <c r="O19" s="135" t="s">
        <v>12</v>
      </c>
      <c r="P19" s="131">
        <v>624</v>
      </c>
      <c r="Q19" s="131" t="s">
        <v>207</v>
      </c>
      <c r="R19" s="131" t="s">
        <v>206</v>
      </c>
      <c r="S19" s="131">
        <v>7519</v>
      </c>
      <c r="T19" s="131">
        <v>9365914</v>
      </c>
      <c r="U19" s="131" t="s">
        <v>13</v>
      </c>
      <c r="V19" s="131" t="s">
        <v>205</v>
      </c>
      <c r="W19" s="102" t="str">
        <f>CONCATENATE(I19,",",O19,",",U19)</f>
        <v>fri 1,fri 2,fri 3</v>
      </c>
      <c r="X19" s="112">
        <v>31</v>
      </c>
      <c r="Y19" s="109">
        <v>28</v>
      </c>
      <c r="Z19" s="109">
        <v>27</v>
      </c>
      <c r="AA19" s="104">
        <f t="shared" si="0"/>
        <v>86</v>
      </c>
      <c r="AB19" s="140">
        <v>20</v>
      </c>
      <c r="AC19" s="106">
        <v>19</v>
      </c>
      <c r="AD19" s="105">
        <v>19</v>
      </c>
      <c r="AE19" s="136">
        <v>17</v>
      </c>
      <c r="AF19" s="105">
        <v>18</v>
      </c>
      <c r="AG19" s="106">
        <v>19</v>
      </c>
      <c r="AH19" s="133">
        <v>92</v>
      </c>
    </row>
    <row r="20" spans="1:34" ht="15">
      <c r="A20" s="113"/>
      <c r="B20" s="128"/>
      <c r="C20" s="142"/>
      <c r="D20" s="131"/>
      <c r="E20" s="131"/>
      <c r="F20" s="131"/>
      <c r="G20" s="131"/>
      <c r="H20" s="131"/>
      <c r="I20" s="135"/>
      <c r="J20" s="131"/>
      <c r="K20" s="131"/>
      <c r="L20" s="131"/>
      <c r="M20" s="131"/>
      <c r="N20" s="131"/>
      <c r="O20" s="135"/>
      <c r="P20" s="131"/>
      <c r="Q20" s="131"/>
      <c r="R20" s="131"/>
      <c r="S20" s="131"/>
      <c r="T20" s="131"/>
      <c r="U20" s="131"/>
      <c r="V20" s="131"/>
      <c r="W20" s="102" t="str">
        <f>CONCATENATE(I20,",",O20,",",U20)</f>
        <v>,,</v>
      </c>
      <c r="X20" s="111"/>
      <c r="Y20" s="109"/>
      <c r="Z20" s="109"/>
      <c r="AA20" s="104">
        <f t="shared" si="0"/>
        <v>0</v>
      </c>
      <c r="AB20" s="132"/>
      <c r="AC20" s="106"/>
      <c r="AD20" s="105"/>
      <c r="AE20" s="136"/>
      <c r="AF20" s="105"/>
      <c r="AG20" s="106"/>
      <c r="AH20" s="133">
        <f>SUM(AB20:AG20)</f>
        <v>0</v>
      </c>
    </row>
    <row r="21" spans="1:34" s="77" customFormat="1" ht="1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="24" customFormat="1" ht="15"/>
  </sheetData>
  <sheetProtection/>
  <mergeCells count="6">
    <mergeCell ref="AF6:AG6"/>
    <mergeCell ref="AH6:AH7"/>
    <mergeCell ref="G2:Q2"/>
    <mergeCell ref="B5:C5"/>
    <mergeCell ref="AB6:AC6"/>
    <mergeCell ref="AD6:AE6"/>
  </mergeCells>
  <printOptions/>
  <pageMargins left="0.1968503937007874" right="0" top="0" bottom="0" header="0" footer="0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2"/>
  <sheetViews>
    <sheetView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7.28125" style="5" customWidth="1"/>
    <col min="2" max="2" width="9.140625" style="5" bestFit="1" customWidth="1"/>
    <col min="3" max="3" width="35.28125" style="5" customWidth="1"/>
    <col min="4" max="4" width="11.7109375" style="5" customWidth="1"/>
    <col min="5" max="5" width="10.28125" style="5" customWidth="1"/>
    <col min="6" max="6" width="14.00390625" style="5" customWidth="1"/>
    <col min="7" max="7" width="7.8515625" style="5" hidden="1" customWidth="1"/>
    <col min="8" max="8" width="13.57421875" style="5" hidden="1" customWidth="1"/>
    <col min="9" max="9" width="7.57421875" style="5" customWidth="1"/>
    <col min="10" max="10" width="8.57421875" style="5" customWidth="1"/>
    <col min="11" max="11" width="10.7109375" style="5" customWidth="1"/>
    <col min="12" max="12" width="13.421875" style="5" customWidth="1"/>
    <col min="13" max="13" width="7.8515625" style="5" hidden="1" customWidth="1"/>
    <col min="14" max="14" width="13.421875" style="5" hidden="1" customWidth="1"/>
    <col min="15" max="15" width="8.57421875" style="5" customWidth="1"/>
    <col min="16" max="16" width="8.421875" style="5" customWidth="1"/>
    <col min="17" max="17" width="11.8515625" style="5" customWidth="1"/>
    <col min="18" max="18" width="12.421875" style="5" customWidth="1"/>
    <col min="19" max="19" width="8.28125" style="5" hidden="1" customWidth="1"/>
    <col min="20" max="20" width="13.57421875" style="5" hidden="1" customWidth="1"/>
    <col min="21" max="21" width="8.00390625" style="5" customWidth="1"/>
    <col min="22" max="22" width="22.57421875" style="5" customWidth="1"/>
    <col min="23" max="23" width="35.28125" style="5" hidden="1" customWidth="1"/>
    <col min="24" max="27" width="4.7109375" style="5" customWidth="1"/>
    <col min="28" max="34" width="5.7109375" style="5" customWidth="1"/>
    <col min="35" max="16384" width="9.140625" style="5" customWidth="1"/>
  </cols>
  <sheetData>
    <row r="2" spans="2:24" ht="24" customHeight="1">
      <c r="B2" s="2"/>
      <c r="C2" s="60" t="s">
        <v>307</v>
      </c>
      <c r="D2" s="3"/>
      <c r="E2" s="4"/>
      <c r="F2" s="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23"/>
      <c r="S2" s="23"/>
      <c r="T2" s="23"/>
      <c r="U2" s="23"/>
      <c r="V2" s="23"/>
      <c r="W2" s="23"/>
      <c r="X2" s="23"/>
    </row>
    <row r="3" spans="2:23" ht="26.25">
      <c r="B3" s="2"/>
      <c r="C3" s="60" t="s">
        <v>198</v>
      </c>
      <c r="D3" s="3"/>
      <c r="E3" s="4"/>
      <c r="F3" s="4"/>
      <c r="G3" s="4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">
      <c r="O4" s="1"/>
    </row>
    <row r="5" spans="1:15" ht="18.75">
      <c r="A5" s="97" t="s">
        <v>202</v>
      </c>
      <c r="O5" s="1"/>
    </row>
    <row r="6" spans="2:22" ht="19.5" thickBot="1">
      <c r="B6" s="161" t="s">
        <v>306</v>
      </c>
      <c r="C6" s="162"/>
      <c r="D6" s="3"/>
      <c r="E6" s="4"/>
      <c r="F6" s="4"/>
      <c r="G6" s="4"/>
      <c r="H6" s="4"/>
      <c r="I6" s="4"/>
      <c r="J6" s="3"/>
      <c r="K6" s="4"/>
      <c r="L6" s="4"/>
      <c r="M6" s="4"/>
      <c r="N6" s="4"/>
      <c r="O6" s="3"/>
      <c r="P6" s="4"/>
      <c r="Q6" s="4"/>
      <c r="R6" s="4"/>
      <c r="S6" s="4"/>
      <c r="T6" s="4"/>
      <c r="U6" s="4"/>
      <c r="V6" s="4"/>
    </row>
    <row r="7" spans="2:34" ht="15">
      <c r="B7" s="18" t="s">
        <v>0</v>
      </c>
      <c r="C7" s="7"/>
      <c r="D7" s="6" t="s">
        <v>1</v>
      </c>
      <c r="E7" s="10"/>
      <c r="F7" s="10"/>
      <c r="G7" s="10"/>
      <c r="H7" s="10"/>
      <c r="I7" s="11" t="s">
        <v>11</v>
      </c>
      <c r="J7" s="9" t="s">
        <v>2</v>
      </c>
      <c r="K7" s="10"/>
      <c r="L7" s="10"/>
      <c r="M7" s="10"/>
      <c r="N7" s="10"/>
      <c r="O7" s="11" t="s">
        <v>11</v>
      </c>
      <c r="P7" s="9" t="s">
        <v>3</v>
      </c>
      <c r="Q7" s="10"/>
      <c r="R7" s="10"/>
      <c r="S7" s="10"/>
      <c r="T7" s="10"/>
      <c r="U7" s="11" t="s">
        <v>11</v>
      </c>
      <c r="V7" s="17"/>
      <c r="W7" s="30"/>
      <c r="X7" s="30" t="s">
        <v>61</v>
      </c>
      <c r="Y7" s="31"/>
      <c r="Z7" s="31"/>
      <c r="AA7" s="31"/>
      <c r="AB7" s="81" t="s">
        <v>62</v>
      </c>
      <c r="AC7" s="79"/>
      <c r="AD7" s="80"/>
      <c r="AE7" s="96" t="s">
        <v>63</v>
      </c>
      <c r="AF7" s="79"/>
      <c r="AG7" s="80"/>
      <c r="AH7" s="95" t="s">
        <v>65</v>
      </c>
    </row>
    <row r="8" spans="2:34" ht="22.5" thickBot="1">
      <c r="B8" s="18" t="s">
        <v>4</v>
      </c>
      <c r="C8" s="7" t="s">
        <v>5</v>
      </c>
      <c r="D8" s="15" t="s">
        <v>6</v>
      </c>
      <c r="E8" s="13" t="s">
        <v>14</v>
      </c>
      <c r="F8" s="13" t="s">
        <v>15</v>
      </c>
      <c r="G8" s="13" t="s">
        <v>7</v>
      </c>
      <c r="H8" s="13" t="s">
        <v>8</v>
      </c>
      <c r="I8" s="14" t="s">
        <v>9</v>
      </c>
      <c r="J8" s="12" t="s">
        <v>6</v>
      </c>
      <c r="K8" s="13" t="s">
        <v>14</v>
      </c>
      <c r="L8" s="13" t="s">
        <v>15</v>
      </c>
      <c r="M8" s="13" t="s">
        <v>7</v>
      </c>
      <c r="N8" s="13" t="s">
        <v>8</v>
      </c>
      <c r="O8" s="16" t="s">
        <v>9</v>
      </c>
      <c r="P8" s="12" t="s">
        <v>6</v>
      </c>
      <c r="Q8" s="13" t="s">
        <v>14</v>
      </c>
      <c r="R8" s="13" t="s">
        <v>15</v>
      </c>
      <c r="S8" s="13" t="s">
        <v>7</v>
      </c>
      <c r="T8" s="13" t="s">
        <v>8</v>
      </c>
      <c r="U8" s="14" t="s">
        <v>9</v>
      </c>
      <c r="V8" s="8" t="s">
        <v>10</v>
      </c>
      <c r="W8" s="33" t="s">
        <v>66</v>
      </c>
      <c r="X8" s="34" t="s">
        <v>67</v>
      </c>
      <c r="Y8" s="35" t="s">
        <v>68</v>
      </c>
      <c r="Z8" s="35" t="s">
        <v>69</v>
      </c>
      <c r="AA8" s="94"/>
      <c r="AB8" s="93" t="s">
        <v>67</v>
      </c>
      <c r="AC8" s="92" t="s">
        <v>68</v>
      </c>
      <c r="AD8" s="91" t="s">
        <v>69</v>
      </c>
      <c r="AE8" s="90" t="s">
        <v>67</v>
      </c>
      <c r="AF8" s="89" t="s">
        <v>68</v>
      </c>
      <c r="AG8" s="88" t="s">
        <v>68</v>
      </c>
      <c r="AH8" s="87"/>
    </row>
    <row r="9" spans="1:34" ht="15">
      <c r="A9" s="144">
        <v>1</v>
      </c>
      <c r="B9" s="128">
        <v>1</v>
      </c>
      <c r="C9" s="142" t="s">
        <v>149</v>
      </c>
      <c r="D9" s="131">
        <v>271</v>
      </c>
      <c r="E9" s="131" t="s">
        <v>24</v>
      </c>
      <c r="F9" s="131" t="s">
        <v>242</v>
      </c>
      <c r="G9" s="131">
        <v>2962</v>
      </c>
      <c r="H9" s="131">
        <v>778705</v>
      </c>
      <c r="I9" s="131" t="s">
        <v>291</v>
      </c>
      <c r="J9" s="131">
        <v>435</v>
      </c>
      <c r="K9" s="131" t="s">
        <v>20</v>
      </c>
      <c r="L9" s="131" t="s">
        <v>305</v>
      </c>
      <c r="M9" s="131">
        <v>4951</v>
      </c>
      <c r="N9" s="131">
        <v>9294758</v>
      </c>
      <c r="O9" s="131" t="s">
        <v>12</v>
      </c>
      <c r="P9" s="131">
        <v>19</v>
      </c>
      <c r="Q9" s="131" t="s">
        <v>304</v>
      </c>
      <c r="R9" s="131" t="s">
        <v>303</v>
      </c>
      <c r="S9" s="158">
        <v>2077</v>
      </c>
      <c r="T9" s="158">
        <v>381390</v>
      </c>
      <c r="U9" s="131" t="s">
        <v>13</v>
      </c>
      <c r="V9" s="131" t="s">
        <v>298</v>
      </c>
      <c r="W9" s="145" t="str">
        <f>CONCATENATE(I9,",",O9,",",U9)</f>
        <v> fri 1,fri 2,fri 3</v>
      </c>
      <c r="X9" s="104">
        <v>3</v>
      </c>
      <c r="Y9" s="104">
        <v>1</v>
      </c>
      <c r="Z9" s="104">
        <v>2</v>
      </c>
      <c r="AA9" s="104">
        <f>SUM(X9:Z9)</f>
        <v>6</v>
      </c>
      <c r="AB9" s="146">
        <v>3</v>
      </c>
      <c r="AC9" s="147">
        <v>1</v>
      </c>
      <c r="AD9" s="106">
        <v>2</v>
      </c>
      <c r="AE9" s="148">
        <v>2</v>
      </c>
      <c r="AF9" s="159">
        <v>1</v>
      </c>
      <c r="AG9" s="149">
        <v>3</v>
      </c>
      <c r="AH9" s="133">
        <v>9</v>
      </c>
    </row>
    <row r="10" spans="1:34" ht="15">
      <c r="A10" s="144">
        <v>2</v>
      </c>
      <c r="B10" s="128">
        <v>2</v>
      </c>
      <c r="C10" s="142" t="s">
        <v>149</v>
      </c>
      <c r="D10" s="131">
        <v>96</v>
      </c>
      <c r="E10" s="131" t="s">
        <v>47</v>
      </c>
      <c r="F10" s="131" t="s">
        <v>302</v>
      </c>
      <c r="G10" s="131">
        <v>20082</v>
      </c>
      <c r="H10" s="131">
        <v>398602</v>
      </c>
      <c r="I10" s="131" t="s">
        <v>291</v>
      </c>
      <c r="J10" s="131">
        <v>753</v>
      </c>
      <c r="K10" s="131" t="s">
        <v>301</v>
      </c>
      <c r="L10" s="131" t="s">
        <v>288</v>
      </c>
      <c r="M10" s="131">
        <v>753</v>
      </c>
      <c r="N10" s="131">
        <v>4075574</v>
      </c>
      <c r="O10" s="131" t="s">
        <v>12</v>
      </c>
      <c r="P10" s="158">
        <v>21</v>
      </c>
      <c r="Q10" s="158" t="s">
        <v>300</v>
      </c>
      <c r="R10" s="158" t="s">
        <v>299</v>
      </c>
      <c r="S10" s="158">
        <v>6932</v>
      </c>
      <c r="T10" s="158">
        <v>3450522</v>
      </c>
      <c r="U10" s="131" t="s">
        <v>13</v>
      </c>
      <c r="V10" s="131" t="s">
        <v>298</v>
      </c>
      <c r="W10" s="145" t="str">
        <f>CONCATENATE(I10,",",O10,",",U10)</f>
        <v> fri 1,fri 2,fri 3</v>
      </c>
      <c r="X10" s="104">
        <v>6</v>
      </c>
      <c r="Y10" s="104">
        <v>7</v>
      </c>
      <c r="Z10" s="104">
        <v>5</v>
      </c>
      <c r="AA10" s="104">
        <f>SUM(X10:Z10)</f>
        <v>18</v>
      </c>
      <c r="AB10" s="105">
        <v>5</v>
      </c>
      <c r="AC10" s="150">
        <v>12</v>
      </c>
      <c r="AD10" s="106">
        <v>6</v>
      </c>
      <c r="AE10" s="151">
        <v>5</v>
      </c>
      <c r="AF10" s="132">
        <v>8</v>
      </c>
      <c r="AG10" s="106">
        <v>6</v>
      </c>
      <c r="AH10" s="133">
        <v>30</v>
      </c>
    </row>
    <row r="11" spans="1:34" ht="15">
      <c r="A11" s="144">
        <v>3</v>
      </c>
      <c r="B11" s="128">
        <v>3</v>
      </c>
      <c r="C11" s="142" t="s">
        <v>257</v>
      </c>
      <c r="D11" s="131">
        <v>131</v>
      </c>
      <c r="E11" s="131" t="s">
        <v>40</v>
      </c>
      <c r="F11" s="131" t="s">
        <v>297</v>
      </c>
      <c r="G11" s="131">
        <v>14796</v>
      </c>
      <c r="H11" s="131">
        <v>5600396</v>
      </c>
      <c r="I11" s="131" t="s">
        <v>291</v>
      </c>
      <c r="J11" s="131">
        <v>911</v>
      </c>
      <c r="K11" s="131" t="s">
        <v>296</v>
      </c>
      <c r="L11" s="131" t="s">
        <v>255</v>
      </c>
      <c r="M11" s="131">
        <v>38302</v>
      </c>
      <c r="N11" s="131">
        <v>3116770</v>
      </c>
      <c r="O11" s="131" t="s">
        <v>12</v>
      </c>
      <c r="P11" s="158">
        <v>206</v>
      </c>
      <c r="Q11" s="158" t="s">
        <v>177</v>
      </c>
      <c r="R11" s="158" t="s">
        <v>295</v>
      </c>
      <c r="S11" s="158">
        <v>22807</v>
      </c>
      <c r="T11" s="158">
        <v>1393929</v>
      </c>
      <c r="U11" s="131" t="s">
        <v>13</v>
      </c>
      <c r="V11" s="131" t="s">
        <v>294</v>
      </c>
      <c r="W11" s="145" t="str">
        <f>CONCATENATE(I11,",",O11,",",U11)</f>
        <v> fri 1,fri 2,fri 3</v>
      </c>
      <c r="X11" s="104">
        <v>4</v>
      </c>
      <c r="Y11" s="104">
        <v>9</v>
      </c>
      <c r="Z11" s="104">
        <v>12</v>
      </c>
      <c r="AA11" s="104">
        <f>SUM(X11:Z11)</f>
        <v>25</v>
      </c>
      <c r="AB11" s="105">
        <v>4</v>
      </c>
      <c r="AC11" s="150">
        <v>9</v>
      </c>
      <c r="AD11" s="106">
        <v>7</v>
      </c>
      <c r="AE11" s="151">
        <v>4</v>
      </c>
      <c r="AF11" s="132">
        <v>9</v>
      </c>
      <c r="AG11" s="106">
        <v>7</v>
      </c>
      <c r="AH11" s="133">
        <v>31</v>
      </c>
    </row>
    <row r="12" spans="1:34" ht="15.75" thickBot="1">
      <c r="A12" s="152">
        <v>4</v>
      </c>
      <c r="B12" s="128">
        <v>4</v>
      </c>
      <c r="C12" s="142" t="s">
        <v>131</v>
      </c>
      <c r="D12" s="131">
        <v>306</v>
      </c>
      <c r="E12" s="131" t="s">
        <v>293</v>
      </c>
      <c r="F12" s="131" t="s">
        <v>292</v>
      </c>
      <c r="G12" s="131">
        <v>29845</v>
      </c>
      <c r="H12" s="131">
        <v>7655143</v>
      </c>
      <c r="I12" s="131" t="s">
        <v>291</v>
      </c>
      <c r="J12" s="131">
        <v>34</v>
      </c>
      <c r="K12" s="131" t="s">
        <v>177</v>
      </c>
      <c r="L12" s="131" t="s">
        <v>290</v>
      </c>
      <c r="M12" s="131">
        <v>6116</v>
      </c>
      <c r="N12" s="131">
        <v>3941521</v>
      </c>
      <c r="O12" s="131" t="s">
        <v>12</v>
      </c>
      <c r="P12" s="158">
        <v>223</v>
      </c>
      <c r="Q12" s="158" t="s">
        <v>289</v>
      </c>
      <c r="R12" s="158" t="s">
        <v>288</v>
      </c>
      <c r="S12" s="158">
        <v>13809</v>
      </c>
      <c r="T12" s="158">
        <v>1602121</v>
      </c>
      <c r="U12" s="131" t="s">
        <v>13</v>
      </c>
      <c r="V12" s="131" t="s">
        <v>287</v>
      </c>
      <c r="W12" s="145" t="str">
        <f>CONCATENATE(I12,",",O12,",",U12)</f>
        <v> fri 1,fri 2,fri 3</v>
      </c>
      <c r="X12" s="104">
        <v>10</v>
      </c>
      <c r="Y12" s="104">
        <v>8</v>
      </c>
      <c r="Z12" s="104">
        <v>11</v>
      </c>
      <c r="AA12" s="104">
        <f>SUM(X12:Z12)</f>
        <v>29</v>
      </c>
      <c r="AB12" s="153">
        <v>10</v>
      </c>
      <c r="AC12" s="154">
        <v>8</v>
      </c>
      <c r="AD12" s="155">
        <v>11</v>
      </c>
      <c r="AE12" s="156">
        <v>11</v>
      </c>
      <c r="AF12" s="160">
        <v>10</v>
      </c>
      <c r="AG12" s="157">
        <v>12</v>
      </c>
      <c r="AH12" s="133">
        <v>50</v>
      </c>
    </row>
  </sheetData>
  <sheetProtection/>
  <mergeCells count="5">
    <mergeCell ref="AB7:AD7"/>
    <mergeCell ref="AE7:AG7"/>
    <mergeCell ref="G2:Q2"/>
    <mergeCell ref="B6:C6"/>
    <mergeCell ref="AH7:AH8"/>
  </mergeCells>
  <printOptions/>
  <pageMargins left="0.1968503937007874" right="0" top="0" bottom="0" header="0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Kommentar.</dc:creator>
  <cp:keywords/>
  <dc:description/>
  <cp:lastModifiedBy>jir</cp:lastModifiedBy>
  <cp:lastPrinted>2017-09-03T13:13:05Z</cp:lastPrinted>
  <dcterms:created xsi:type="dcterms:W3CDTF">2014-08-03T10:41:26Z</dcterms:created>
  <dcterms:modified xsi:type="dcterms:W3CDTF">2017-09-04T11:46:32Z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