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0730" windowHeight="9525" tabRatio="786" activeTab="6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'Tidtager'!$I$17:$AQ$17</definedName>
    <definedName name="Blå_2A">'Tidtager'!$I$18:$AQ$18</definedName>
    <definedName name="Blå_3A">'Tidtager'!$I$19:$AQ$19</definedName>
    <definedName name="Blå_4A">'Tidtager'!$I$20:$AQ$20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'Tidtager'!$I$33:$AQ$33</definedName>
    <definedName name="Gul_2A">'Tidtager'!$I$34:$AQ$34</definedName>
    <definedName name="Gul_3A">'Tidtager'!$I$35:$AQ$35</definedName>
    <definedName name="Gul_4A">'Tidtager'!$I$36:$AQ$36</definedName>
    <definedName name="Hvid_1A">'Tidtager'!$I$25:$AQ$25</definedName>
    <definedName name="Hvid_2A">'Tidtager'!$I$26:$AQ$26</definedName>
    <definedName name="Hvid_3A">'Tidtager'!$I$27:$AQ$27</definedName>
    <definedName name="Hvid_4A">'Tidtager'!$I$28:$AQ$28</definedName>
    <definedName name="Løbsafgift">'[1]Løbsafgift'!$A$1:$D$11</definedName>
    <definedName name="Old_boys">'[1]Deltagere'!$A$135:$G$142</definedName>
    <definedName name="Rød_1A">'Tidtager'!$I$9:$AQ$9</definedName>
    <definedName name="Rød_2A">'Tidtager'!$I$10:$AQ$10</definedName>
    <definedName name="Rød_3A">'Tidtager'!$I$11:$AQ$11</definedName>
    <definedName name="Rød_4A">'Tidtager'!$I$12:$AQ$12</definedName>
    <definedName name="_xlnm.Print_Area" localSheetId="2">'Holdanmeldelse'!$A$1:$T$23</definedName>
    <definedName name="_xlnm.Print_Area" localSheetId="5">'Publikum'!$A$1:$BC$41</definedName>
    <definedName name="_xlnm.Print_Area" localSheetId="3">'Teknisk kontrolskema'!$A$1:$T$47</definedName>
    <definedName name="_xlnm.Print_Area" localSheetId="6">'Tidtager'!$A$2:$BQ$45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<sst xmlns="http://schemas.openxmlformats.org/spreadsheetml/2006/main" count="631" uniqueCount="187">
  <si>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</si>
  <si>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</si>
  <si>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</si>
  <si>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</si>
  <si>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</si>
  <si>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</si>
  <si>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</si>
  <si>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</si>
  <si>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</si>
  <si>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</si>
  <si>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</si>
  <si>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</si>
  <si>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</si>
  <si>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</si>
  <si>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</si>
  <si>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</si>
  <si>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</si>
  <si>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</si>
  <si>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</si>
  <si>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</si>
  <si>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</si>
  <si>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</si>
  <si>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</si>
  <si>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</si>
  <si>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</si>
  <si>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</si>
  <si>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</si>
  <si>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</si>
  <si>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</si>
  <si>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</si>
  <si>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</si>
  <si>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</si>
  <si>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</si>
  <si>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</si>
  <si>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</si>
  <si>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</si>
  <si>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</si>
  <si>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</si>
  <si>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</si>
  <si>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</si>
  <si>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</si>
  <si>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</si>
  <si>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</si>
  <si>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</si>
  <si>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</si>
  <si>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</si>
  <si>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</si>
  <si>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</si>
  <si>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</si>
  <si>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</si>
  <si>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</si>
  <si>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</si>
  <si>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</si>
  <si>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</si>
  <si>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</si>
  <si>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</si>
  <si>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</si>
  <si>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</si>
  <si>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</si>
  <si>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</si>
  <si>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</si>
  <si>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</si>
  <si>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</si>
  <si>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</si>
  <si>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</si>
  <si>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</si>
  <si>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</si>
  <si>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</si>
  <si>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</si>
  <si>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</si>
  <si>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</si>
  <si>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</si>
  <si>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</si>
  <si>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</si>
  <si>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</si>
  <si>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</si>
  <si>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</si>
  <si>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</si>
  <si>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</si>
  <si>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</si>
  <si>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</si>
  <si>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</si>
  <si>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</si>
  <si>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</si>
  <si>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</si>
  <si>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</si>
  <si>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</si>
  <si>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</si>
  <si>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</si>
  <si>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</si>
  <si>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</si>
  <si>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</si>
  <si>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</si>
  <si>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</si>
  <si>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</si>
  <si>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</si>
  <si>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</si>
  <si>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</si>
  <si>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</si>
  <si>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</si>
  <si>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</si>
  <si>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</si>
  <si>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</si>
  <si>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</si>
  <si>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</si>
  <si>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</si>
  <si>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</si>
  <si>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</si>
  <si>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</si>
  <si>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</si>
  <si>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</si>
  <si>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</si>
  <si>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</si>
  <si>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</si>
  <si>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</si>
  <si>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</si>
  <si>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</si>
  <si>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</si>
  <si>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</si>
  <si>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</si>
  <si>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</si>
  <si>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</si>
  <si>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</si>
  <si>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</si>
  <si>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</si>
  <si>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</si>
  <si>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</si>
  <si>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</si>
  <si>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</si>
  <si>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Match</t>
  </si>
  <si>
    <t>Points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</si>
  <si>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</si>
  <si>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</si>
  <si>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</si>
  <si>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</si>
  <si>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</si>
  <si>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DMU Dommer:</t>
  </si>
  <si>
    <t>Tidtager:</t>
  </si>
  <si>
    <t>Holdlederne:</t>
  </si>
  <si>
    <t>Rød</t>
  </si>
  <si>
    <t>Blå</t>
  </si>
  <si>
    <t>Hvid</t>
  </si>
  <si>
    <t>Gul</t>
  </si>
  <si>
    <t>F</t>
  </si>
  <si>
    <t>D</t>
  </si>
  <si>
    <t>M</t>
  </si>
  <si>
    <t>NS</t>
  </si>
  <si>
    <t>Fradrag</t>
  </si>
  <si>
    <t>Antal heat</t>
  </si>
  <si>
    <t>1. start kl.</t>
  </si>
  <si>
    <t>Slut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</si>
  <si>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</si>
  <si>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</si>
  <si>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</si>
  <si>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</si>
  <si>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</si>
  <si>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</si>
  <si>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</si>
  <si>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</si>
  <si>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</si>
  <si>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</si>
  <si>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</si>
  <si>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</si>
  <si>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</si>
  <si>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</si>
  <si>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</si>
  <si>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</si>
  <si>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</si>
  <si>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</si>
  <si>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</si>
  <si>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</si>
  <si>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</si>
  <si>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</si>
  <si>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</si>
  <si>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</si>
  <si>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</si>
  <si>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</si>
  <si>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</si>
  <si>
    <t>Forekommer der ændringer på dagen skal de fortages på fanebladet Net holdanmelselse</t>
  </si>
  <si>
    <t>Heat 1 - 20</t>
  </si>
  <si>
    <t>Vælg fanearket Holdanmeld Net. Kopier navnerne fra holdanmeldelsen i DT systemet og sæt ind.</t>
  </si>
  <si>
    <t>S= skadet før omkørsel</t>
  </si>
  <si>
    <t>S=Skadet før omkørsel</t>
  </si>
  <si>
    <t>Match point</t>
  </si>
  <si>
    <t>Vejledning for heatskema skabelon S4. 37 Danmarksturneringen</t>
  </si>
  <si>
    <t>Blanket S4.45</t>
  </si>
  <si>
    <t>S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</si>
</sst>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##\-##\-##"/>
    <numFmt numFmtId="173" formatCode="hh:mm;@"/>
    <numFmt numFmtId="174" formatCode="dd/mm/yy;@"/>
    <numFmt numFmtId="175" formatCode="&quot;Ja&quot;;&quot;Ja&quot;;&quot;Nej&quot;"/>
    <numFmt numFmtId="176" formatCode="&quot;Sandt&quot;;&quot;Sandt&quot;;&quot;Falsk&quot;"/>
    <numFmt numFmtId="177" formatCode="&quot;Til&quot;;&quot;Til&quot;;&quot;Fra&quot;"/>
    <numFmt numFmtId="178" formatCode="[$€-2]\ #.##000_);[Red]\([$€-2]\ #.##0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24"/>
      <color indexed="55"/>
      <name val="Arial"/>
      <family val="2"/>
    </font>
    <font>
      <b/>
      <vertAlign val="superscript"/>
      <sz val="12"/>
      <name val="Arial Narrow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4" fillId="20" borderId="1" applyNumberFormat="0" applyFont="0" applyAlignment="0" applyProtection="0"/>
    <xf numFmtId="0" fontId="57" fillId="21" borderId="2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3" applyNumberFormat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/>
      <protection/>
    </xf>
    <xf numFmtId="1" fontId="30" fillId="0" borderId="44" xfId="0" applyNumberFormat="1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17" fillId="34" borderId="45" xfId="0" applyFont="1" applyFill="1" applyBorder="1" applyAlignment="1" applyProtection="1">
      <alignment horizontal="right"/>
      <protection/>
    </xf>
    <xf numFmtId="0" fontId="19" fillId="34" borderId="50" xfId="0" applyFont="1" applyFill="1" applyBorder="1" applyAlignment="1" applyProtection="1">
      <alignment/>
      <protection/>
    </xf>
    <xf numFmtId="0" fontId="17" fillId="0" borderId="51" xfId="0" applyFont="1" applyBorder="1" applyAlignment="1" applyProtection="1">
      <alignment horizontal="right"/>
      <protection/>
    </xf>
    <xf numFmtId="0" fontId="19" fillId="0" borderId="52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49" xfId="0" applyFont="1" applyFill="1" applyBorder="1" applyAlignment="1" applyProtection="1">
      <alignment/>
      <protection/>
    </xf>
    <xf numFmtId="0" fontId="19" fillId="0" borderId="51" xfId="0" applyFont="1" applyFill="1" applyBorder="1" applyAlignment="1" applyProtection="1">
      <alignment/>
      <protection/>
    </xf>
    <xf numFmtId="0" fontId="19" fillId="0" borderId="52" xfId="0" applyFont="1" applyFill="1" applyBorder="1" applyAlignment="1" applyProtection="1">
      <alignment/>
      <protection/>
    </xf>
    <xf numFmtId="0" fontId="17" fillId="34" borderId="49" xfId="0" applyFont="1" applyFill="1" applyBorder="1" applyAlignment="1" applyProtection="1">
      <alignment horizontal="right"/>
      <protection/>
    </xf>
    <xf numFmtId="0" fontId="3" fillId="0" borderId="53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5" xfId="0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right"/>
      <protection/>
    </xf>
    <xf numFmtId="0" fontId="0" fillId="33" borderId="56" xfId="0" applyFill="1" applyBorder="1" applyAlignment="1" applyProtection="1">
      <alignment/>
      <protection/>
    </xf>
    <xf numFmtId="0" fontId="17" fillId="34" borderId="57" xfId="0" applyFont="1" applyFill="1" applyBorder="1" applyAlignment="1" applyProtection="1">
      <alignment horizontal="right"/>
      <protection/>
    </xf>
    <xf numFmtId="0" fontId="19" fillId="34" borderId="56" xfId="0" applyFont="1" applyFill="1" applyBorder="1" applyAlignment="1" applyProtection="1">
      <alignment/>
      <protection/>
    </xf>
    <xf numFmtId="0" fontId="19" fillId="34" borderId="58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1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 vertical="top"/>
      <protection/>
    </xf>
    <xf numFmtId="0" fontId="3" fillId="0" borderId="6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6" xfId="0" applyFont="1" applyFill="1" applyBorder="1" applyAlignment="1" applyProtection="1">
      <alignment vertical="top"/>
      <protection/>
    </xf>
    <xf numFmtId="0" fontId="19" fillId="34" borderId="61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3" fillId="34" borderId="63" xfId="0" applyFont="1" applyFill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64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17" fillId="34" borderId="65" xfId="0" applyFont="1" applyFill="1" applyBorder="1" applyAlignment="1" applyProtection="1">
      <alignment horizontal="right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7" fillId="0" borderId="51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1" fontId="30" fillId="0" borderId="45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5" xfId="0" applyFont="1" applyFill="1" applyBorder="1" applyAlignment="1" applyProtection="1">
      <alignment/>
      <protection locked="0"/>
    </xf>
    <xf numFmtId="0" fontId="4" fillId="35" borderId="49" xfId="0" applyFont="1" applyFill="1" applyBorder="1" applyAlignment="1" applyProtection="1">
      <alignment/>
      <protection locked="0"/>
    </xf>
    <xf numFmtId="0" fontId="0" fillId="35" borderId="49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5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6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36" borderId="44" xfId="0" applyFill="1" applyBorder="1" applyAlignment="1">
      <alignment/>
    </xf>
    <xf numFmtId="0" fontId="0" fillId="36" borderId="44" xfId="0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9" xfId="0" applyFont="1" applyBorder="1" applyAlignment="1" applyProtection="1">
      <alignment horizontal="center"/>
      <protection locked="0"/>
    </xf>
    <xf numFmtId="0" fontId="34" fillId="34" borderId="45" xfId="0" applyNumberFormat="1" applyFont="1" applyFill="1" applyBorder="1" applyAlignment="1" applyProtection="1">
      <alignment horizontal="right"/>
      <protection locked="0"/>
    </xf>
    <xf numFmtId="0" fontId="19" fillId="34" borderId="50" xfId="0" applyNumberFormat="1" applyFont="1" applyFill="1" applyBorder="1" applyAlignment="1" applyProtection="1">
      <alignment/>
      <protection/>
    </xf>
    <xf numFmtId="0" fontId="34" fillId="0" borderId="51" xfId="0" applyNumberFormat="1" applyFont="1" applyBorder="1" applyAlignment="1" applyProtection="1">
      <alignment horizontal="right"/>
      <protection locked="0"/>
    </xf>
    <xf numFmtId="0" fontId="19" fillId="0" borderId="52" xfId="0" applyNumberFormat="1" applyFont="1" applyBorder="1" applyAlignment="1" applyProtection="1">
      <alignment vertical="top"/>
      <protection/>
    </xf>
    <xf numFmtId="0" fontId="19" fillId="34" borderId="49" xfId="0" applyNumberFormat="1" applyFont="1" applyFill="1" applyBorder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5" xfId="0" applyBorder="1" applyAlignment="1">
      <alignment/>
    </xf>
    <xf numFmtId="0" fontId="19" fillId="0" borderId="52" xfId="0" applyNumberFormat="1" applyFont="1" applyBorder="1" applyAlignment="1">
      <alignment vertical="top"/>
    </xf>
    <xf numFmtId="0" fontId="4" fillId="0" borderId="56" xfId="0" applyFont="1" applyBorder="1" applyAlignment="1">
      <alignment horizontal="right"/>
    </xf>
    <xf numFmtId="0" fontId="0" fillId="0" borderId="56" xfId="0" applyBorder="1" applyAlignment="1">
      <alignment/>
    </xf>
    <xf numFmtId="0" fontId="34" fillId="34" borderId="57" xfId="0" applyNumberFormat="1" applyFont="1" applyFill="1" applyBorder="1" applyAlignment="1" applyProtection="1">
      <alignment horizontal="right"/>
      <protection locked="0"/>
    </xf>
    <xf numFmtId="0" fontId="19" fillId="34" borderId="58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4" fillId="0" borderId="51" xfId="0" applyNumberFormat="1" applyFont="1" applyFill="1" applyBorder="1" applyAlignment="1" applyProtection="1">
      <alignment horizontal="right"/>
      <protection locked="0"/>
    </xf>
    <xf numFmtId="0" fontId="19" fillId="0" borderId="52" xfId="0" applyNumberFormat="1" applyFont="1" applyFill="1" applyBorder="1" applyAlignment="1" applyProtection="1">
      <alignment/>
      <protection/>
    </xf>
    <xf numFmtId="0" fontId="34" fillId="0" borderId="51" xfId="0" applyNumberFormat="1" applyFont="1" applyFill="1" applyBorder="1" applyAlignment="1" applyProtection="1">
      <alignment/>
      <protection locked="0"/>
    </xf>
    <xf numFmtId="0" fontId="34" fillId="34" borderId="25" xfId="0" applyNumberFormat="1" applyFont="1" applyFill="1" applyBorder="1" applyAlignment="1" applyProtection="1">
      <alignment horizontal="right"/>
      <protection locked="0"/>
    </xf>
    <xf numFmtId="0" fontId="19" fillId="34" borderId="59" xfId="0" applyNumberFormat="1" applyFont="1" applyFill="1" applyBorder="1" applyAlignment="1" applyProtection="1">
      <alignment vertical="top"/>
      <protection/>
    </xf>
    <xf numFmtId="0" fontId="34" fillId="34" borderId="49" xfId="0" applyNumberFormat="1" applyFont="1" applyFill="1" applyBorder="1" applyAlignment="1" applyProtection="1">
      <alignment horizontal="right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31" fillId="0" borderId="14" xfId="0" applyFont="1" applyBorder="1" applyAlignment="1">
      <alignment/>
    </xf>
    <xf numFmtId="0" fontId="17" fillId="0" borderId="64" xfId="0" applyFont="1" applyBorder="1" applyAlignment="1" applyProtection="1">
      <alignment horizontal="center"/>
      <protection locked="0"/>
    </xf>
    <xf numFmtId="0" fontId="3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4" fillId="0" borderId="51" xfId="0" applyFont="1" applyBorder="1" applyAlignment="1" applyProtection="1">
      <alignment horizontal="right"/>
      <protection locked="0"/>
    </xf>
    <xf numFmtId="0" fontId="34" fillId="34" borderId="45" xfId="0" applyFont="1" applyFill="1" applyBorder="1" applyAlignment="1" applyProtection="1">
      <alignment horizontal="right"/>
      <protection locked="0"/>
    </xf>
    <xf numFmtId="0" fontId="34" fillId="34" borderId="49" xfId="0" applyFont="1" applyFill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4" fillId="34" borderId="57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4" fillId="0" borderId="51" xfId="0" applyFont="1" applyFill="1" applyBorder="1" applyAlignment="1" applyProtection="1">
      <alignment horizontal="right"/>
      <protection locked="0"/>
    </xf>
    <xf numFmtId="0" fontId="34" fillId="34" borderId="0" xfId="0" applyFont="1" applyFill="1" applyBorder="1" applyAlignment="1" applyProtection="1">
      <alignment horizontal="right"/>
      <protection locked="0"/>
    </xf>
    <xf numFmtId="0" fontId="34" fillId="34" borderId="25" xfId="0" applyFont="1" applyFill="1" applyBorder="1" applyAlignment="1" applyProtection="1">
      <alignment horizontal="right"/>
      <protection locked="0"/>
    </xf>
    <xf numFmtId="0" fontId="34" fillId="34" borderId="65" xfId="0" applyFont="1" applyFill="1" applyBorder="1" applyAlignment="1" applyProtection="1">
      <alignment horizontal="right"/>
      <protection locked="0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19" fillId="0" borderId="52" xfId="0" applyFont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34" fillId="0" borderId="51" xfId="0" applyFont="1" applyBorder="1" applyAlignment="1" applyProtection="1">
      <alignment/>
      <protection locked="0"/>
    </xf>
    <xf numFmtId="0" fontId="34" fillId="34" borderId="0" xfId="0" applyFont="1" applyFill="1" applyBorder="1" applyAlignment="1" applyProtection="1">
      <alignment/>
      <protection locked="0"/>
    </xf>
    <xf numFmtId="0" fontId="19" fillId="34" borderId="59" xfId="0" applyFont="1" applyFill="1" applyBorder="1" applyAlignment="1">
      <alignment vertical="top"/>
    </xf>
    <xf numFmtId="0" fontId="19" fillId="34" borderId="46" xfId="0" applyFont="1" applyFill="1" applyBorder="1" applyAlignment="1">
      <alignment vertical="top"/>
    </xf>
    <xf numFmtId="0" fontId="32" fillId="0" borderId="14" xfId="0" applyFont="1" applyBorder="1" applyAlignment="1">
      <alignment/>
    </xf>
    <xf numFmtId="0" fontId="32" fillId="0" borderId="18" xfId="0" applyFont="1" applyBorder="1" applyAlignment="1">
      <alignment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72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9" fillId="34" borderId="45" xfId="0" applyFont="1" applyFill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17" fillId="0" borderId="53" xfId="0" applyFont="1" applyFill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/>
      <protection/>
    </xf>
    <xf numFmtId="0" fontId="19" fillId="0" borderId="53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right"/>
      <protection/>
    </xf>
    <xf numFmtId="0" fontId="19" fillId="34" borderId="69" xfId="0" applyFont="1" applyFill="1" applyBorder="1" applyAlignment="1" applyProtection="1">
      <alignment vertical="top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/>
      <protection/>
    </xf>
    <xf numFmtId="0" fontId="17" fillId="0" borderId="53" xfId="0" applyFont="1" applyFill="1" applyBorder="1" applyAlignment="1" applyProtection="1">
      <alignment/>
      <protection/>
    </xf>
    <xf numFmtId="0" fontId="0" fillId="36" borderId="50" xfId="0" applyFill="1" applyBorder="1" applyAlignment="1">
      <alignment/>
    </xf>
    <xf numFmtId="0" fontId="0" fillId="0" borderId="50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3" xfId="0" applyBorder="1" applyAlignment="1">
      <alignment/>
    </xf>
    <xf numFmtId="0" fontId="0" fillId="0" borderId="19" xfId="0" applyBorder="1" applyAlignment="1">
      <alignment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/>
      <protection/>
    </xf>
    <xf numFmtId="0" fontId="0" fillId="33" borderId="6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72" fontId="0" fillId="35" borderId="44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48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173" fontId="4" fillId="33" borderId="0" xfId="0" applyNumberFormat="1" applyFont="1" applyFill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7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72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3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7" fillId="33" borderId="74" xfId="0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17" fillId="33" borderId="75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36" fillId="0" borderId="51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17" fillId="0" borderId="32" xfId="0" applyFont="1" applyFill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4" fillId="0" borderId="77" xfId="0" applyNumberFormat="1" applyFont="1" applyBorder="1" applyAlignment="1" applyProtection="1">
      <alignment horizontal="right"/>
      <protection locked="0"/>
    </xf>
    <xf numFmtId="0" fontId="19" fillId="0" borderId="78" xfId="0" applyNumberFormat="1" applyFont="1" applyBorder="1" applyAlignment="1" applyProtection="1">
      <alignment vertical="top"/>
      <protection/>
    </xf>
    <xf numFmtId="0" fontId="34" fillId="34" borderId="12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>
      <alignment vertical="top"/>
    </xf>
    <xf numFmtId="0" fontId="19" fillId="34" borderId="12" xfId="0" applyNumberFormat="1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174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0" fillId="0" borderId="79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19" fillId="0" borderId="39" xfId="0" applyFont="1" applyBorder="1" applyAlignment="1" applyProtection="1">
      <alignment vertical="top"/>
      <protection/>
    </xf>
    <xf numFmtId="0" fontId="19" fillId="34" borderId="45" xfId="0" applyFont="1" applyFill="1" applyBorder="1" applyAlignment="1" applyProtection="1">
      <alignment vertical="top"/>
      <protection/>
    </xf>
    <xf numFmtId="0" fontId="19" fillId="34" borderId="50" xfId="0" applyFont="1" applyFill="1" applyBorder="1" applyAlignment="1" applyProtection="1">
      <alignment vertical="top"/>
      <protection/>
    </xf>
    <xf numFmtId="0" fontId="19" fillId="0" borderId="45" xfId="0" applyFont="1" applyFill="1" applyBorder="1" applyAlignment="1" applyProtection="1">
      <alignment/>
      <protection/>
    </xf>
    <xf numFmtId="0" fontId="19" fillId="0" borderId="5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top"/>
      <protection/>
    </xf>
    <xf numFmtId="0" fontId="19" fillId="0" borderId="49" xfId="0" applyFont="1" applyFill="1" applyBorder="1" applyAlignment="1" applyProtection="1">
      <alignment/>
      <protection/>
    </xf>
    <xf numFmtId="0" fontId="19" fillId="0" borderId="56" xfId="0" applyFont="1" applyFill="1" applyBorder="1" applyAlignment="1" applyProtection="1">
      <alignment/>
      <protection/>
    </xf>
    <xf numFmtId="0" fontId="19" fillId="0" borderId="80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0" borderId="45" xfId="0" applyFont="1" applyFill="1" applyBorder="1" applyAlignment="1" applyProtection="1">
      <alignment vertical="top"/>
      <protection/>
    </xf>
    <xf numFmtId="0" fontId="19" fillId="0" borderId="50" xfId="0" applyFont="1" applyFill="1" applyBorder="1" applyAlignment="1" applyProtection="1">
      <alignment vertical="top"/>
      <protection/>
    </xf>
    <xf numFmtId="0" fontId="19" fillId="0" borderId="57" xfId="0" applyFont="1" applyFill="1" applyBorder="1" applyAlignment="1" applyProtection="1">
      <alignment/>
      <protection/>
    </xf>
    <xf numFmtId="0" fontId="19" fillId="0" borderId="58" xfId="0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vertical="top"/>
      <protection/>
    </xf>
    <xf numFmtId="0" fontId="0" fillId="33" borderId="39" xfId="0" applyFill="1" applyBorder="1" applyAlignment="1" applyProtection="1">
      <alignment/>
      <protection/>
    </xf>
    <xf numFmtId="0" fontId="37" fillId="0" borderId="12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top"/>
      <protection/>
    </xf>
    <xf numFmtId="0" fontId="37" fillId="0" borderId="49" xfId="0" applyFont="1" applyFill="1" applyBorder="1" applyAlignment="1" applyProtection="1">
      <alignment/>
      <protection/>
    </xf>
    <xf numFmtId="0" fontId="37" fillId="0" borderId="57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0" fontId="19" fillId="0" borderId="49" xfId="0" applyFont="1" applyFill="1" applyBorder="1" applyAlignment="1" applyProtection="1">
      <alignment horizontal="right"/>
      <protection/>
    </xf>
    <xf numFmtId="0" fontId="19" fillId="0" borderId="56" xfId="0" applyFont="1" applyFill="1" applyBorder="1" applyAlignment="1" applyProtection="1">
      <alignment horizontal="right"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vertical="top"/>
      <protection/>
    </xf>
    <xf numFmtId="0" fontId="19" fillId="0" borderId="49" xfId="0" applyNumberFormat="1" applyFont="1" applyFill="1" applyBorder="1" applyAlignment="1" applyProtection="1">
      <alignment/>
      <protection/>
    </xf>
    <xf numFmtId="0" fontId="19" fillId="0" borderId="50" xfId="0" applyNumberFormat="1" applyFont="1" applyFill="1" applyBorder="1" applyAlignment="1" applyProtection="1">
      <alignment vertical="top"/>
      <protection/>
    </xf>
    <xf numFmtId="0" fontId="19" fillId="0" borderId="50" xfId="0" applyNumberFormat="1" applyFont="1" applyFill="1" applyBorder="1" applyAlignment="1" applyProtection="1">
      <alignment/>
      <protection/>
    </xf>
    <xf numFmtId="0" fontId="19" fillId="34" borderId="61" xfId="0" applyNumberFormat="1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19" fillId="0" borderId="50" xfId="0" applyFont="1" applyBorder="1" applyAlignment="1">
      <alignment vertical="top"/>
    </xf>
    <xf numFmtId="0" fontId="19" fillId="0" borderId="81" xfId="0" applyFont="1" applyBorder="1" applyAlignment="1">
      <alignment vertical="top"/>
    </xf>
    <xf numFmtId="0" fontId="19" fillId="0" borderId="46" xfId="0" applyFont="1" applyBorder="1" applyAlignment="1" applyProtection="1">
      <alignment horizontal="right" vertical="top"/>
      <protection/>
    </xf>
    <xf numFmtId="0" fontId="19" fillId="0" borderId="50" xfId="0" applyFont="1" applyFill="1" applyBorder="1" applyAlignment="1" applyProtection="1">
      <alignment horizontal="right" vertical="top"/>
      <protection/>
    </xf>
    <xf numFmtId="0" fontId="19" fillId="0" borderId="73" xfId="0" applyFont="1" applyBorder="1" applyAlignment="1" applyProtection="1">
      <alignment horizontal="right" vertical="top"/>
      <protection/>
    </xf>
    <xf numFmtId="0" fontId="19" fillId="0" borderId="12" xfId="0" applyFont="1" applyFill="1" applyBorder="1" applyAlignment="1" applyProtection="1">
      <alignment horizontal="right" vertical="top"/>
      <protection/>
    </xf>
    <xf numFmtId="0" fontId="19" fillId="0" borderId="61" xfId="0" applyNumberFormat="1" applyFont="1" applyFill="1" applyBorder="1" applyAlignment="1" applyProtection="1">
      <alignment/>
      <protection/>
    </xf>
    <xf numFmtId="0" fontId="34" fillId="0" borderId="45" xfId="0" applyNumberFormat="1" applyFont="1" applyBorder="1" applyAlignment="1" applyProtection="1">
      <alignment horizontal="right"/>
      <protection locked="0"/>
    </xf>
    <xf numFmtId="0" fontId="34" fillId="0" borderId="45" xfId="0" applyFont="1" applyFill="1" applyBorder="1" applyAlignment="1" applyProtection="1">
      <alignment horizontal="right"/>
      <protection locked="0"/>
    </xf>
    <xf numFmtId="0" fontId="19" fillId="0" borderId="61" xfId="0" applyFont="1" applyFill="1" applyBorder="1" applyAlignment="1" applyProtection="1">
      <alignment/>
      <protection/>
    </xf>
    <xf numFmtId="0" fontId="34" fillId="0" borderId="72" xfId="0" applyFont="1" applyBorder="1" applyAlignment="1" applyProtection="1">
      <alignment horizontal="right"/>
      <protection locked="0"/>
    </xf>
    <xf numFmtId="0" fontId="19" fillId="0" borderId="80" xfId="0" applyFont="1" applyBorder="1" applyAlignment="1">
      <alignment vertical="top"/>
    </xf>
    <xf numFmtId="0" fontId="34" fillId="0" borderId="49" xfId="0" applyFont="1" applyBorder="1" applyAlignment="1" applyProtection="1">
      <alignment horizontal="right"/>
      <protection locked="0"/>
    </xf>
    <xf numFmtId="0" fontId="34" fillId="0" borderId="49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8" borderId="0" xfId="0" applyFont="1" applyFill="1" applyAlignment="1">
      <alignment/>
    </xf>
    <xf numFmtId="0" fontId="0" fillId="0" borderId="0" xfId="0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2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79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3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1" xfId="0" applyFont="1" applyFill="1" applyBorder="1" applyAlignment="1" applyProtection="1">
      <alignment/>
      <protection/>
    </xf>
    <xf numFmtId="0" fontId="4" fillId="33" borderId="8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76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35" borderId="30" xfId="0" applyFill="1" applyBorder="1" applyAlignment="1" applyProtection="1">
      <alignment/>
      <protection/>
    </xf>
    <xf numFmtId="0" fontId="0" fillId="35" borderId="76" xfId="0" applyFill="1" applyBorder="1" applyAlignment="1" applyProtection="1">
      <alignment/>
      <protection/>
    </xf>
    <xf numFmtId="0" fontId="0" fillId="35" borderId="78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0" fillId="35" borderId="8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59" xfId="0" applyFont="1" applyFill="1" applyBorder="1" applyAlignment="1" applyProtection="1">
      <alignment/>
      <protection/>
    </xf>
    <xf numFmtId="0" fontId="2" fillId="23" borderId="46" xfId="0" applyFont="1" applyFill="1" applyBorder="1" applyAlignment="1" applyProtection="1">
      <alignment/>
      <protection/>
    </xf>
    <xf numFmtId="0" fontId="5" fillId="33" borderId="47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80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73" fontId="4" fillId="33" borderId="12" xfId="0" applyNumberFormat="1" applyFont="1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center"/>
      <protection/>
    </xf>
    <xf numFmtId="0" fontId="6" fillId="33" borderId="73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0" fillId="35" borderId="45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70" xfId="0" applyFont="1" applyFill="1" applyBorder="1" applyAlignment="1">
      <alignment horizontal="center"/>
    </xf>
    <xf numFmtId="0" fontId="3" fillId="33" borderId="8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3" fillId="33" borderId="35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14" fontId="18" fillId="33" borderId="12" xfId="0" applyNumberFormat="1" applyFont="1" applyFill="1" applyBorder="1" applyAlignment="1">
      <alignment/>
    </xf>
    <xf numFmtId="0" fontId="8" fillId="33" borderId="70" xfId="0" applyFont="1" applyFill="1" applyBorder="1" applyAlignment="1">
      <alignment/>
    </xf>
    <xf numFmtId="0" fontId="8" fillId="33" borderId="8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72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0" borderId="49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45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9" fillId="0" borderId="59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73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4" fillId="35" borderId="59" xfId="0" applyFont="1" applyFill="1" applyBorder="1" applyAlignment="1" applyProtection="1">
      <alignment horizontal="center"/>
      <protection/>
    </xf>
    <xf numFmtId="0" fontId="4" fillId="35" borderId="46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/>
    </xf>
    <xf numFmtId="0" fontId="31" fillId="0" borderId="21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4" fillId="35" borderId="45" xfId="0" applyFont="1" applyFill="1" applyBorder="1" applyAlignment="1" applyProtection="1">
      <alignment horizontal="center"/>
      <protection/>
    </xf>
    <xf numFmtId="0" fontId="4" fillId="35" borderId="49" xfId="0" applyFont="1" applyFill="1" applyBorder="1" applyAlignment="1" applyProtection="1">
      <alignment horizontal="center"/>
      <protection/>
    </xf>
    <xf numFmtId="0" fontId="4" fillId="35" borderId="50" xfId="0" applyFont="1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79" xfId="0" applyFont="1" applyBorder="1" applyAlignment="1" applyProtection="1">
      <alignment horizontal="center"/>
      <protection/>
    </xf>
    <xf numFmtId="0" fontId="4" fillId="35" borderId="83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6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35" borderId="45" xfId="0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61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69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47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5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64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82" xfId="0" applyFont="1" applyFill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0" fontId="4" fillId="33" borderId="59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2" xfId="0" applyFont="1" applyFill="1" applyBorder="1" applyAlignment="1" applyProtection="1">
      <alignment horizontal="center" textRotation="90"/>
      <protection/>
    </xf>
    <xf numFmtId="0" fontId="4" fillId="0" borderId="72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1" fontId="3" fillId="0" borderId="57" xfId="0" applyNumberFormat="1" applyFont="1" applyBorder="1" applyAlignment="1" applyProtection="1">
      <alignment horizontal="center"/>
      <protection/>
    </xf>
    <xf numFmtId="1" fontId="3" fillId="0" borderId="58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64" xfId="0" applyNumberFormat="1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59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 locked="0"/>
    </xf>
    <xf numFmtId="0" fontId="4" fillId="35" borderId="59" xfId="0" applyFont="1" applyFill="1" applyBorder="1" applyAlignment="1" applyProtection="1">
      <alignment horizontal="center"/>
      <protection locked="0"/>
    </xf>
    <xf numFmtId="0" fontId="4" fillId="35" borderId="46" xfId="0" applyFont="1" applyFill="1" applyBorder="1" applyAlignment="1" applyProtection="1">
      <alignment horizontal="center"/>
      <protection locked="0"/>
    </xf>
    <xf numFmtId="0" fontId="18" fillId="0" borderId="63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34" fillId="0" borderId="1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29" fillId="0" borderId="0" xfId="0" applyFont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12" fillId="0" borderId="1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7" xfId="0" applyFont="1" applyBorder="1" applyAlignment="1" applyProtection="1">
      <alignment horizontal="center"/>
      <protection/>
    </xf>
    <xf numFmtId="0" fontId="12" fillId="0" borderId="82" xfId="0" applyFont="1" applyBorder="1" applyAlignment="1" applyProtection="1">
      <alignment horizontal="center"/>
      <protection/>
    </xf>
    <xf numFmtId="0" fontId="0" fillId="34" borderId="47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4" fillId="35" borderId="45" xfId="0" applyFont="1" applyFill="1" applyBorder="1" applyAlignment="1" applyProtection="1">
      <alignment/>
      <protection locked="0"/>
    </xf>
    <xf numFmtId="0" fontId="4" fillId="35" borderId="49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61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2" xfId="0" applyFont="1" applyFill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172" fontId="6" fillId="0" borderId="0" xfId="0" applyNumberFormat="1" applyFont="1" applyBorder="1" applyAlignment="1" applyProtection="1">
      <alignment horizontal="center"/>
      <protection/>
    </xf>
    <xf numFmtId="0" fontId="34" fillId="0" borderId="65" xfId="0" applyNumberFormat="1" applyFont="1" applyFill="1" applyBorder="1" applyAlignment="1" applyProtection="1">
      <alignment horizontal="center" vertical="top"/>
      <protection/>
    </xf>
    <xf numFmtId="0" fontId="34" fillId="0" borderId="73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4" fillId="0" borderId="65" xfId="0" applyFont="1" applyFill="1" applyBorder="1" applyAlignment="1" applyProtection="1">
      <alignment horizontal="center" vertical="center"/>
      <protection/>
    </xf>
    <xf numFmtId="0" fontId="34" fillId="0" borderId="73" xfId="0" applyFont="1" applyFill="1" applyBorder="1" applyAlignment="1" applyProtection="1">
      <alignment horizontal="center" vertical="center"/>
      <protection/>
    </xf>
    <xf numFmtId="0" fontId="34" fillId="0" borderId="51" xfId="0" applyFont="1" applyFill="1" applyBorder="1" applyAlignment="1">
      <alignment horizontal="center" vertical="top"/>
    </xf>
    <xf numFmtId="0" fontId="34" fillId="0" borderId="52" xfId="0" applyFont="1" applyFill="1" applyBorder="1" applyAlignment="1">
      <alignment horizontal="center" vertical="top"/>
    </xf>
    <xf numFmtId="0" fontId="34" fillId="0" borderId="65" xfId="0" applyFont="1" applyFill="1" applyBorder="1" applyAlignment="1">
      <alignment horizontal="center" vertical="top"/>
    </xf>
    <xf numFmtId="0" fontId="34" fillId="0" borderId="73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4" fillId="0" borderId="51" xfId="0" applyFont="1" applyFill="1" applyBorder="1" applyAlignment="1" applyProtection="1">
      <alignment horizontal="center" vertical="center"/>
      <protection/>
    </xf>
    <xf numFmtId="0" fontId="34" fillId="0" borderId="52" xfId="0" applyFont="1" applyFill="1" applyBorder="1" applyAlignment="1" applyProtection="1">
      <alignment horizontal="center" vertical="center"/>
      <protection/>
    </xf>
    <xf numFmtId="0" fontId="4" fillId="0" borderId="69" xfId="0" applyFont="1" applyBorder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5</xdr:col>
      <xdr:colOff>476250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6675"/>
          <a:ext cx="10191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28575</xdr:rowOff>
    </xdr:from>
    <xdr:to>
      <xdr:col>5</xdr:col>
      <xdr:colOff>209550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13620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3">
      <selection activeCell="Q7" sqref="Q7"/>
    </sheetView>
  </sheetViews>
  <sheetFormatPr defaultColWidth="9.140625" defaultRowHeight="12.75"/>
  <sheetData>
    <row r="1" spans="1:256" ht="20.25" customHeight="1">
      <c r="A1" s="462" t="s">
        <v>184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IV1" t="s">
        <v>0</v>
      </c>
    </row>
    <row r="2" spans="1:14" ht="18" customHeight="1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64" t="s">
        <v>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4" ht="12.75">
      <c r="A5" s="461" t="s">
        <v>180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2.75">
      <c r="A6" s="461" t="s">
        <v>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</row>
    <row r="7" spans="1:14" ht="12.75">
      <c r="A7" s="461" t="s">
        <v>178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</row>
    <row r="8" spans="1:14" ht="12.75">
      <c r="A8" s="461" t="s">
        <v>4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10" spans="1:14" ht="12.75">
      <c r="A10" s="274" t="s">
        <v>5</v>
      </c>
      <c r="B10" s="274"/>
      <c r="C10" s="273"/>
      <c r="D10" s="273"/>
      <c r="E10" s="274"/>
      <c r="F10" s="273"/>
      <c r="G10" s="274"/>
      <c r="H10" s="273"/>
      <c r="I10" s="274"/>
      <c r="J10" s="274"/>
      <c r="K10" s="274"/>
      <c r="L10" s="274"/>
      <c r="M10" s="274"/>
      <c r="N10" s="274"/>
    </row>
    <row r="11" spans="1:14" ht="12.75">
      <c r="A11" s="461" t="s">
        <v>6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</row>
    <row r="12" spans="1:14" ht="12.75">
      <c r="A12" s="461" t="s">
        <v>7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</row>
    <row r="13" spans="1:14" ht="12.75">
      <c r="A13" s="465"/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</row>
    <row r="14" spans="1:14" ht="12.75">
      <c r="A14" s="466" t="s">
        <v>8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</row>
    <row r="15" spans="1:14" ht="12.75">
      <c r="A15" s="461" t="s">
        <v>9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</row>
    <row r="16" spans="1:14" ht="12.75">
      <c r="A16" s="461" t="s">
        <v>10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</row>
    <row r="17" spans="1:14" ht="12.75">
      <c r="A17" s="461" t="s">
        <v>11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</row>
    <row r="18" spans="1:14" ht="12.75">
      <c r="A18" s="465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</row>
    <row r="19" spans="1:14" ht="12.75">
      <c r="A19" s="461" t="s">
        <v>12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</row>
    <row r="20" spans="1:14" ht="12.75">
      <c r="A20" s="461" t="s">
        <v>13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</row>
    <row r="21" spans="1:14" ht="12.75">
      <c r="A21" s="461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</row>
    <row r="22" spans="1:14" ht="12.75">
      <c r="A22" s="467" t="s">
        <v>14</v>
      </c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</row>
    <row r="23" spans="1:14" ht="12.75">
      <c r="A23" s="461" t="s">
        <v>15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</row>
    <row r="24" spans="1:14" ht="12.75">
      <c r="A24" s="461" t="s">
        <v>16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</row>
    <row r="25" spans="1:14" ht="12.75">
      <c r="A25" s="461" t="s">
        <v>17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</row>
    <row r="26" spans="1:14" ht="12.75">
      <c r="A26" s="461" t="s">
        <v>18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</row>
    <row r="27" spans="1:14" ht="12.75">
      <c r="A27" s="461" t="s">
        <v>19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</row>
    <row r="28" spans="1:14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</row>
  </sheetData>
  <sheetProtection password="E3E8" sheet="1"/>
  <mergeCells count="25">
    <mergeCell ref="A19:N19"/>
    <mergeCell ref="A26:N26"/>
    <mergeCell ref="A27:N27"/>
    <mergeCell ref="A20:N20"/>
    <mergeCell ref="A21:N21"/>
    <mergeCell ref="A22:N22"/>
    <mergeCell ref="A23:N23"/>
    <mergeCell ref="A29:N29"/>
    <mergeCell ref="A11:N11"/>
    <mergeCell ref="A12:N12"/>
    <mergeCell ref="A25:N25"/>
    <mergeCell ref="A14:N14"/>
    <mergeCell ref="A24:N24"/>
    <mergeCell ref="A16:N16"/>
    <mergeCell ref="A13:N13"/>
    <mergeCell ref="A17:N17"/>
    <mergeCell ref="A18:N18"/>
    <mergeCell ref="A8:N8"/>
    <mergeCell ref="A15:N15"/>
    <mergeCell ref="A1:N1"/>
    <mergeCell ref="A2:N2"/>
    <mergeCell ref="A4:N4"/>
    <mergeCell ref="A5:N5"/>
    <mergeCell ref="A6:N6"/>
    <mergeCell ref="A7:N7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16.7109375" style="272" customWidth="1"/>
    <col min="2" max="9" width="9.7109375" style="272" customWidth="1"/>
    <col min="10" max="16384" width="9.140625" style="272" customWidth="1"/>
  </cols>
  <sheetData>
    <row r="1" ht="12.75">
      <c r="A1" s="330" t="s">
        <v>152</v>
      </c>
    </row>
    <row r="2" ht="12.75">
      <c r="A2" s="330" t="s">
        <v>153</v>
      </c>
    </row>
    <row r="3" ht="12.75">
      <c r="A3" s="330" t="s">
        <v>154</v>
      </c>
    </row>
    <row r="4" ht="12.75">
      <c r="A4" s="330" t="s">
        <v>155</v>
      </c>
    </row>
    <row r="5" ht="12.75">
      <c r="A5" s="330" t="s">
        <v>156</v>
      </c>
    </row>
    <row r="6" ht="12.75">
      <c r="A6" s="286"/>
    </row>
    <row r="7" ht="12.75">
      <c r="A7" s="330" t="s">
        <v>157</v>
      </c>
    </row>
    <row r="8" ht="12.75">
      <c r="A8" s="330" t="s">
        <v>158</v>
      </c>
    </row>
    <row r="9" ht="12.75">
      <c r="A9" s="330" t="s">
        <v>159</v>
      </c>
    </row>
    <row r="10" ht="12.75">
      <c r="A10" s="330" t="s">
        <v>160</v>
      </c>
    </row>
    <row r="11" ht="12.75">
      <c r="A11" s="330" t="s">
        <v>161</v>
      </c>
    </row>
    <row r="12" spans="1:5" ht="12.75">
      <c r="A12" s="330" t="s">
        <v>162</v>
      </c>
      <c r="B12" s="460"/>
      <c r="C12" s="460"/>
      <c r="D12" s="460"/>
      <c r="E12" s="460"/>
    </row>
    <row r="13" ht="12.75">
      <c r="A13" s="286">
        <v>1</v>
      </c>
    </row>
    <row r="14" ht="12.75">
      <c r="A14" s="286">
        <v>2</v>
      </c>
    </row>
    <row r="15" ht="12.75">
      <c r="A15" s="286">
        <v>3</v>
      </c>
    </row>
    <row r="16" ht="12.75">
      <c r="A16" s="286">
        <v>4</v>
      </c>
    </row>
    <row r="17" ht="12.75">
      <c r="A17" s="286"/>
    </row>
    <row r="18" ht="12.75">
      <c r="A18" s="330" t="s">
        <v>163</v>
      </c>
    </row>
    <row r="19" ht="12.75">
      <c r="A19" s="330" t="s">
        <v>164</v>
      </c>
    </row>
    <row r="20" ht="12.75">
      <c r="A20" s="330" t="s">
        <v>165</v>
      </c>
    </row>
    <row r="21" ht="12.75">
      <c r="A21" s="330" t="s">
        <v>166</v>
      </c>
    </row>
    <row r="22" ht="12.75">
      <c r="A22" s="330" t="s">
        <v>167</v>
      </c>
    </row>
    <row r="23" spans="1:5" ht="12.75">
      <c r="A23" s="330" t="s">
        <v>162</v>
      </c>
      <c r="B23" s="460"/>
      <c r="C23" s="460"/>
      <c r="D23" s="460"/>
      <c r="E23" s="460"/>
    </row>
    <row r="24" ht="12.75">
      <c r="A24" s="286">
        <v>1</v>
      </c>
    </row>
    <row r="25" ht="12.75">
      <c r="A25" s="286">
        <v>2</v>
      </c>
    </row>
    <row r="26" ht="12.75">
      <c r="A26" s="286">
        <v>3</v>
      </c>
    </row>
    <row r="27" ht="12.75">
      <c r="A27" s="286">
        <v>4</v>
      </c>
    </row>
    <row r="28" ht="12.75">
      <c r="A28" s="286"/>
    </row>
    <row r="29" ht="12.75">
      <c r="A29" s="330" t="s">
        <v>168</v>
      </c>
    </row>
    <row r="30" ht="12.75">
      <c r="A30" s="330" t="s">
        <v>169</v>
      </c>
    </row>
    <row r="31" ht="12.75">
      <c r="A31" s="330" t="s">
        <v>170</v>
      </c>
    </row>
    <row r="32" ht="12.75">
      <c r="A32" s="330" t="s">
        <v>171</v>
      </c>
    </row>
    <row r="33" ht="12.75">
      <c r="A33" s="330" t="s">
        <v>172</v>
      </c>
    </row>
    <row r="34" spans="1:5" ht="12.75">
      <c r="A34" s="330" t="s">
        <v>162</v>
      </c>
      <c r="B34" s="460"/>
      <c r="C34" s="460"/>
      <c r="D34" s="460"/>
      <c r="E34" s="460"/>
    </row>
    <row r="35" ht="12.75">
      <c r="A35" s="286">
        <v>1</v>
      </c>
    </row>
    <row r="36" ht="12.75">
      <c r="A36" s="286">
        <v>2</v>
      </c>
    </row>
    <row r="37" ht="12.75">
      <c r="A37" s="286">
        <v>3</v>
      </c>
    </row>
    <row r="38" ht="12.75">
      <c r="A38" s="286">
        <v>4</v>
      </c>
    </row>
    <row r="39" ht="12.75">
      <c r="A39" s="286"/>
    </row>
    <row r="40" ht="12.75">
      <c r="A40" s="330" t="s">
        <v>173</v>
      </c>
    </row>
    <row r="41" ht="12.75">
      <c r="A41" s="330" t="s">
        <v>174</v>
      </c>
    </row>
    <row r="42" ht="12.75">
      <c r="A42" s="330" t="s">
        <v>175</v>
      </c>
    </row>
    <row r="43" ht="12.75">
      <c r="A43" s="330" t="s">
        <v>176</v>
      </c>
    </row>
    <row r="44" ht="12.75">
      <c r="A44" s="330" t="s">
        <v>177</v>
      </c>
    </row>
    <row r="45" spans="1:5" ht="12.75">
      <c r="A45" s="330" t="s">
        <v>162</v>
      </c>
      <c r="B45" s="460"/>
      <c r="C45" s="460"/>
      <c r="D45" s="460"/>
      <c r="E45" s="460"/>
    </row>
    <row r="46" ht="12.75">
      <c r="A46" s="286">
        <v>1</v>
      </c>
    </row>
    <row r="47" ht="12.75">
      <c r="A47" s="286">
        <v>2</v>
      </c>
    </row>
    <row r="48" ht="12.75">
      <c r="A48" s="286">
        <v>3</v>
      </c>
    </row>
    <row r="49" ht="12.75">
      <c r="A49" s="286">
        <v>4</v>
      </c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5"/>
  <sheetViews>
    <sheetView showGridLines="0" zoomScale="70" zoomScaleNormal="70" zoomScaleSheetLayoutView="100" zoomScalePageLayoutView="0" workbookViewId="0" topLeftCell="A1">
      <selection activeCell="X13" sqref="X13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customHeight="1">
      <c r="A2" s="331" t="s">
        <v>21</v>
      </c>
      <c r="B2" s="111"/>
      <c r="C2" s="332">
        <f>'Holdanmeldelse Net'!B1</f>
        <v>0</v>
      </c>
      <c r="D2" s="111"/>
      <c r="E2" s="333" t="s">
        <v>22</v>
      </c>
      <c r="F2" s="334">
        <f>'Holdanmeldelse Net'!B9</f>
        <v>0</v>
      </c>
      <c r="G2" s="335"/>
      <c r="H2" s="111"/>
      <c r="I2" s="111"/>
      <c r="J2" s="111"/>
      <c r="K2" s="336"/>
      <c r="L2" s="511" t="s">
        <v>23</v>
      </c>
      <c r="M2" s="512"/>
      <c r="N2" s="511" t="s">
        <v>24</v>
      </c>
      <c r="O2" s="513"/>
      <c r="P2" s="514"/>
      <c r="Q2" s="111"/>
      <c r="R2" s="111"/>
      <c r="S2" s="111"/>
      <c r="T2" s="111"/>
      <c r="U2" s="111"/>
    </row>
    <row r="3" spans="1:28" ht="17.25" customHeight="1">
      <c r="A3" s="111"/>
      <c r="B3" s="337"/>
      <c r="C3" s="141"/>
      <c r="D3" s="141"/>
      <c r="E3" s="111"/>
      <c r="F3" s="111"/>
      <c r="G3" s="111"/>
      <c r="H3" s="111"/>
      <c r="I3" s="111"/>
      <c r="J3" s="111"/>
      <c r="K3" s="338" t="s">
        <v>25</v>
      </c>
      <c r="L3" s="504">
        <f>'Holdanmeldelse Net'!B7</f>
        <v>0</v>
      </c>
      <c r="M3" s="510"/>
      <c r="N3" s="504">
        <f>'Holdanmeldelse Net'!B8</f>
        <v>0</v>
      </c>
      <c r="O3" s="505"/>
      <c r="P3" s="506"/>
      <c r="Q3" s="111"/>
      <c r="R3" s="111"/>
      <c r="S3" s="111"/>
      <c r="T3" s="111"/>
      <c r="U3" s="111"/>
      <c r="W3" s="9"/>
      <c r="X3" s="9"/>
      <c r="Z3" s="10"/>
      <c r="AA3" s="11"/>
      <c r="AB3" s="11"/>
    </row>
    <row r="4" spans="1:23" ht="16.5" customHeight="1">
      <c r="A4" s="507" t="s">
        <v>26</v>
      </c>
      <c r="B4" s="507"/>
      <c r="C4" s="515">
        <f>'Holdanmeldelse Net'!B5</f>
        <v>0</v>
      </c>
      <c r="D4" s="515"/>
      <c r="E4" s="515"/>
      <c r="F4" s="515"/>
      <c r="G4" s="111"/>
      <c r="H4" s="111"/>
      <c r="I4" s="111"/>
      <c r="J4" s="111"/>
      <c r="K4" s="338" t="s">
        <v>27</v>
      </c>
      <c r="L4" s="504">
        <f>'Holdanmeldelse Net'!B18</f>
        <v>0</v>
      </c>
      <c r="M4" s="510"/>
      <c r="N4" s="504">
        <f>'Holdanmeldelse Net'!B19</f>
        <v>0</v>
      </c>
      <c r="O4" s="505"/>
      <c r="P4" s="506"/>
      <c r="Q4" s="111"/>
      <c r="R4" s="111"/>
      <c r="S4" s="111"/>
      <c r="T4" s="111"/>
      <c r="U4" s="111"/>
      <c r="W4" s="9"/>
    </row>
    <row r="5" spans="1:21" ht="18" customHeight="1">
      <c r="A5" s="111"/>
      <c r="B5" s="111"/>
      <c r="C5" s="503"/>
      <c r="D5" s="503"/>
      <c r="E5" s="111"/>
      <c r="F5" s="275"/>
      <c r="G5" s="111"/>
      <c r="H5" s="111"/>
      <c r="I5" s="111"/>
      <c r="J5" s="111"/>
      <c r="K5" s="338" t="s">
        <v>28</v>
      </c>
      <c r="L5" s="504">
        <f>'Holdanmeldelse Net'!B29</f>
        <v>0</v>
      </c>
      <c r="M5" s="510"/>
      <c r="N5" s="504">
        <f>'Holdanmeldelse Net'!B30</f>
        <v>0</v>
      </c>
      <c r="O5" s="505"/>
      <c r="P5" s="506"/>
      <c r="Q5" s="111"/>
      <c r="R5" s="111"/>
      <c r="S5" s="111"/>
      <c r="T5" s="111"/>
      <c r="U5" s="111"/>
    </row>
    <row r="6" spans="1:21" ht="18.75" customHeight="1" thickBot="1">
      <c r="A6" s="507" t="s">
        <v>29</v>
      </c>
      <c r="B6" s="507"/>
      <c r="C6" s="508">
        <f>'Holdanmeldelse Net'!B3</f>
        <v>0</v>
      </c>
      <c r="D6" s="508"/>
      <c r="E6" s="508"/>
      <c r="F6" s="339" t="s">
        <v>30</v>
      </c>
      <c r="G6" s="509">
        <f>'Holdanmeldelse Net'!B4</f>
        <v>0</v>
      </c>
      <c r="H6" s="509"/>
      <c r="I6" s="340"/>
      <c r="J6" s="341"/>
      <c r="K6" s="342" t="s">
        <v>31</v>
      </c>
      <c r="L6" s="504">
        <f>'Holdanmeldelse Net'!B40</f>
        <v>0</v>
      </c>
      <c r="M6" s="510"/>
      <c r="N6" s="504">
        <f>'Holdanmeldelse Net'!B41</f>
        <v>0</v>
      </c>
      <c r="O6" s="505"/>
      <c r="P6" s="506"/>
      <c r="Q6" s="111"/>
      <c r="R6" s="111"/>
      <c r="S6" s="111"/>
      <c r="T6" s="111"/>
      <c r="U6" s="111"/>
    </row>
    <row r="7" spans="1:21" ht="12.75" customHeight="1" thickBot="1">
      <c r="A7" s="111"/>
      <c r="B7" s="111"/>
      <c r="C7" s="111"/>
      <c r="D7" s="111"/>
      <c r="E7" s="111"/>
      <c r="F7" s="111"/>
      <c r="G7" s="111"/>
      <c r="H7" s="112"/>
      <c r="I7" s="11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5.75" customHeight="1">
      <c r="A8" s="471" t="s">
        <v>32</v>
      </c>
      <c r="B8" s="343"/>
      <c r="C8" s="344"/>
      <c r="D8" s="474" t="s">
        <v>33</v>
      </c>
      <c r="E8" s="475"/>
      <c r="F8" s="475"/>
      <c r="G8" s="476"/>
      <c r="H8" s="345" t="s">
        <v>34</v>
      </c>
      <c r="I8" s="346" t="s">
        <v>35</v>
      </c>
      <c r="J8" s="501" t="s">
        <v>36</v>
      </c>
      <c r="K8" s="471" t="s">
        <v>37</v>
      </c>
      <c r="L8" s="343"/>
      <c r="M8" s="344"/>
      <c r="N8" s="474" t="s">
        <v>33</v>
      </c>
      <c r="O8" s="475"/>
      <c r="P8" s="475"/>
      <c r="Q8" s="476"/>
      <c r="R8" s="347" t="s">
        <v>34</v>
      </c>
      <c r="S8" s="346" t="s">
        <v>35</v>
      </c>
      <c r="T8" s="480" t="s">
        <v>36</v>
      </c>
      <c r="U8" s="111"/>
    </row>
    <row r="9" spans="1:31" ht="15.75" customHeight="1" thickBot="1">
      <c r="A9" s="472"/>
      <c r="B9" s="348"/>
      <c r="C9" s="349" t="s">
        <v>38</v>
      </c>
      <c r="D9" s="477"/>
      <c r="E9" s="478"/>
      <c r="F9" s="478"/>
      <c r="G9" s="479"/>
      <c r="H9" s="350" t="s">
        <v>39</v>
      </c>
      <c r="I9" s="351" t="s">
        <v>40</v>
      </c>
      <c r="J9" s="502"/>
      <c r="K9" s="472"/>
      <c r="L9" s="348"/>
      <c r="M9" s="349" t="s">
        <v>38</v>
      </c>
      <c r="N9" s="477"/>
      <c r="O9" s="478"/>
      <c r="P9" s="478"/>
      <c r="Q9" s="479"/>
      <c r="R9" s="350" t="s">
        <v>39</v>
      </c>
      <c r="S9" s="351" t="s">
        <v>40</v>
      </c>
      <c r="T9" s="481"/>
      <c r="U9" s="293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472"/>
      <c r="B10" s="352">
        <v>1</v>
      </c>
      <c r="C10" s="353">
        <f>'Holdanmeldelse Net'!B13</f>
        <v>0</v>
      </c>
      <c r="D10" s="482">
        <f>'Holdanmeldelse Net'!C13</f>
        <v>0</v>
      </c>
      <c r="E10" s="483"/>
      <c r="F10" s="483"/>
      <c r="G10" s="484"/>
      <c r="H10" s="354" t="s">
        <v>41</v>
      </c>
      <c r="I10" s="355" t="s">
        <v>41</v>
      </c>
      <c r="J10" s="356"/>
      <c r="K10" s="472"/>
      <c r="L10" s="352">
        <v>1</v>
      </c>
      <c r="M10" s="353">
        <f>'Holdanmeldelse Net'!B24</f>
        <v>0</v>
      </c>
      <c r="N10" s="498">
        <f>'Holdanmeldelse Net'!C24</f>
        <v>0</v>
      </c>
      <c r="O10" s="499"/>
      <c r="P10" s="499"/>
      <c r="Q10" s="500"/>
      <c r="R10" s="355" t="s">
        <v>41</v>
      </c>
      <c r="S10" s="355" t="s">
        <v>41</v>
      </c>
      <c r="T10" s="357"/>
      <c r="U10" s="358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472"/>
      <c r="B11" s="352">
        <v>2</v>
      </c>
      <c r="C11" s="353">
        <f>'Holdanmeldelse Net'!B14</f>
        <v>0</v>
      </c>
      <c r="D11" s="482">
        <f>'Holdanmeldelse Net'!C14</f>
        <v>0</v>
      </c>
      <c r="E11" s="483"/>
      <c r="F11" s="483"/>
      <c r="G11" s="484"/>
      <c r="H11" s="354" t="s">
        <v>41</v>
      </c>
      <c r="I11" s="355" t="s">
        <v>41</v>
      </c>
      <c r="J11" s="356"/>
      <c r="K11" s="472"/>
      <c r="L11" s="352">
        <v>2</v>
      </c>
      <c r="M11" s="353">
        <f>'Holdanmeldelse Net'!B25</f>
        <v>0</v>
      </c>
      <c r="N11" s="498">
        <f>'Holdanmeldelse Net'!C25</f>
        <v>0</v>
      </c>
      <c r="O11" s="499"/>
      <c r="P11" s="499"/>
      <c r="Q11" s="500"/>
      <c r="R11" s="355" t="s">
        <v>41</v>
      </c>
      <c r="S11" s="355" t="s">
        <v>41</v>
      </c>
      <c r="T11" s="357"/>
      <c r="U11" s="358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472"/>
      <c r="B12" s="352">
        <v>3</v>
      </c>
      <c r="C12" s="353">
        <f>'Holdanmeldelse Net'!B15</f>
        <v>0</v>
      </c>
      <c r="D12" s="482">
        <f>'Holdanmeldelse Net'!C15</f>
        <v>0</v>
      </c>
      <c r="E12" s="483"/>
      <c r="F12" s="483"/>
      <c r="G12" s="484"/>
      <c r="H12" s="354" t="s">
        <v>41</v>
      </c>
      <c r="I12" s="355" t="s">
        <v>41</v>
      </c>
      <c r="J12" s="356"/>
      <c r="K12" s="472"/>
      <c r="L12" s="352">
        <v>3</v>
      </c>
      <c r="M12" s="353">
        <f>'Holdanmeldelse Net'!B26</f>
        <v>0</v>
      </c>
      <c r="N12" s="498">
        <f>'Holdanmeldelse Net'!C26</f>
        <v>0</v>
      </c>
      <c r="O12" s="499"/>
      <c r="P12" s="499"/>
      <c r="Q12" s="500"/>
      <c r="R12" s="355" t="s">
        <v>41</v>
      </c>
      <c r="S12" s="355" t="s">
        <v>41</v>
      </c>
      <c r="T12" s="357"/>
      <c r="U12" s="358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472"/>
      <c r="B13" s="352">
        <v>4</v>
      </c>
      <c r="C13" s="353">
        <f>'Holdanmeldelse Net'!B16</f>
        <v>0</v>
      </c>
      <c r="D13" s="482">
        <f>'Holdanmeldelse Net'!C16</f>
        <v>0</v>
      </c>
      <c r="E13" s="483"/>
      <c r="F13" s="483"/>
      <c r="G13" s="484"/>
      <c r="H13" s="354" t="s">
        <v>41</v>
      </c>
      <c r="I13" s="355" t="s">
        <v>41</v>
      </c>
      <c r="J13" s="356"/>
      <c r="K13" s="472"/>
      <c r="L13" s="352">
        <v>4</v>
      </c>
      <c r="M13" s="353">
        <f>'Holdanmeldelse Net'!B27</f>
        <v>0</v>
      </c>
      <c r="N13" s="498">
        <f>'Holdanmeldelse Net'!C27</f>
        <v>0</v>
      </c>
      <c r="O13" s="499"/>
      <c r="P13" s="499"/>
      <c r="Q13" s="500"/>
      <c r="R13" s="355" t="s">
        <v>41</v>
      </c>
      <c r="S13" s="355" t="s">
        <v>41</v>
      </c>
      <c r="T13" s="357"/>
      <c r="U13" s="358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472"/>
      <c r="B14" s="359" t="s">
        <v>42</v>
      </c>
      <c r="C14" s="360"/>
      <c r="D14" s="498">
        <f>'Holdanmeldelse Net'!B11</f>
        <v>0</v>
      </c>
      <c r="E14" s="499"/>
      <c r="F14" s="499"/>
      <c r="G14" s="500"/>
      <c r="H14" s="491"/>
      <c r="I14" s="492"/>
      <c r="J14" s="493"/>
      <c r="K14" s="472"/>
      <c r="L14" s="359" t="s">
        <v>42</v>
      </c>
      <c r="M14" s="360"/>
      <c r="N14" s="498">
        <f>'Holdanmeldelse Net'!B22</f>
        <v>0</v>
      </c>
      <c r="O14" s="499"/>
      <c r="P14" s="499"/>
      <c r="Q14" s="500"/>
      <c r="R14" s="491"/>
      <c r="S14" s="492"/>
      <c r="T14" s="493"/>
      <c r="U14" s="497"/>
      <c r="V14" s="490"/>
      <c r="W14" s="490"/>
      <c r="X14" s="490"/>
      <c r="Y14" s="490"/>
      <c r="Z14" s="490"/>
      <c r="AA14" s="20"/>
      <c r="AB14" s="20"/>
      <c r="AC14" s="490"/>
      <c r="AD14" s="20"/>
      <c r="AE14" s="20"/>
    </row>
    <row r="15" spans="1:31" ht="26.25" customHeight="1" thickBot="1">
      <c r="A15" s="473"/>
      <c r="B15" s="361"/>
      <c r="C15" s="362"/>
      <c r="D15" s="488" t="s">
        <v>43</v>
      </c>
      <c r="E15" s="488"/>
      <c r="F15" s="488"/>
      <c r="G15" s="488"/>
      <c r="H15" s="363"/>
      <c r="I15" s="364"/>
      <c r="J15" s="365"/>
      <c r="K15" s="473"/>
      <c r="L15" s="361"/>
      <c r="M15" s="362"/>
      <c r="N15" s="488" t="s">
        <v>43</v>
      </c>
      <c r="O15" s="488"/>
      <c r="P15" s="488"/>
      <c r="Q15" s="488"/>
      <c r="R15" s="363"/>
      <c r="S15" s="364"/>
      <c r="T15" s="365"/>
      <c r="U15" s="497"/>
      <c r="V15" s="490"/>
      <c r="W15" s="490"/>
      <c r="X15" s="490"/>
      <c r="Y15" s="490"/>
      <c r="Z15" s="490"/>
      <c r="AA15" s="20"/>
      <c r="AB15" s="20"/>
      <c r="AC15" s="490"/>
      <c r="AD15" s="20"/>
      <c r="AE15" s="20"/>
    </row>
    <row r="16" spans="1:31" ht="15.75" customHeight="1">
      <c r="A16" s="471" t="s">
        <v>44</v>
      </c>
      <c r="B16" s="343"/>
      <c r="C16" s="344"/>
      <c r="D16" s="474" t="s">
        <v>33</v>
      </c>
      <c r="E16" s="475"/>
      <c r="F16" s="475"/>
      <c r="G16" s="476"/>
      <c r="H16" s="347" t="s">
        <v>34</v>
      </c>
      <c r="I16" s="346" t="s">
        <v>35</v>
      </c>
      <c r="J16" s="480" t="s">
        <v>36</v>
      </c>
      <c r="K16" s="471" t="s">
        <v>45</v>
      </c>
      <c r="L16" s="343"/>
      <c r="M16" s="344"/>
      <c r="N16" s="474" t="s">
        <v>33</v>
      </c>
      <c r="O16" s="475"/>
      <c r="P16" s="475"/>
      <c r="Q16" s="476"/>
      <c r="R16" s="346" t="s">
        <v>34</v>
      </c>
      <c r="S16" s="346" t="s">
        <v>35</v>
      </c>
      <c r="T16" s="480" t="s">
        <v>36</v>
      </c>
      <c r="U16" s="293"/>
      <c r="V16" s="14"/>
      <c r="W16" s="14"/>
      <c r="X16" s="14"/>
      <c r="Y16" s="14"/>
      <c r="Z16" s="14"/>
      <c r="AA16" s="15"/>
      <c r="AB16" s="15"/>
      <c r="AC16" s="14"/>
      <c r="AD16" s="15"/>
      <c r="AE16" s="15"/>
    </row>
    <row r="17" spans="1:31" ht="15.75" customHeight="1" thickBot="1">
      <c r="A17" s="472"/>
      <c r="B17" s="348"/>
      <c r="C17" s="349" t="s">
        <v>38</v>
      </c>
      <c r="D17" s="477"/>
      <c r="E17" s="478"/>
      <c r="F17" s="478"/>
      <c r="G17" s="479"/>
      <c r="H17" s="350" t="s">
        <v>39</v>
      </c>
      <c r="I17" s="351" t="s">
        <v>40</v>
      </c>
      <c r="J17" s="481"/>
      <c r="K17" s="472"/>
      <c r="L17" s="348"/>
      <c r="M17" s="366" t="s">
        <v>38</v>
      </c>
      <c r="N17" s="485"/>
      <c r="O17" s="486"/>
      <c r="P17" s="486"/>
      <c r="Q17" s="487"/>
      <c r="R17" s="350" t="s">
        <v>39</v>
      </c>
      <c r="S17" s="351" t="s">
        <v>40</v>
      </c>
      <c r="T17" s="481"/>
      <c r="U17" s="358"/>
      <c r="V17" s="17"/>
      <c r="W17" s="17"/>
      <c r="X17" s="17"/>
      <c r="Y17" s="17"/>
      <c r="Z17" s="17"/>
      <c r="AA17" s="21"/>
      <c r="AB17" s="21"/>
      <c r="AC17" s="17"/>
      <c r="AD17" s="21"/>
      <c r="AE17" s="21"/>
    </row>
    <row r="18" spans="1:31" ht="22.5" customHeight="1" thickBot="1">
      <c r="A18" s="472"/>
      <c r="B18" s="352">
        <v>1</v>
      </c>
      <c r="C18" s="353">
        <f>'Holdanmeldelse Net'!B35</f>
        <v>0</v>
      </c>
      <c r="D18" s="482">
        <f>'Holdanmeldelse Net'!C35</f>
        <v>0</v>
      </c>
      <c r="E18" s="483"/>
      <c r="F18" s="483"/>
      <c r="G18" s="484"/>
      <c r="H18" s="355" t="s">
        <v>41</v>
      </c>
      <c r="I18" s="355" t="s">
        <v>41</v>
      </c>
      <c r="J18" s="357"/>
      <c r="K18" s="472"/>
      <c r="L18" s="367">
        <v>1</v>
      </c>
      <c r="M18" s="353">
        <f>'Holdanmeldelse Net'!B46</f>
        <v>0</v>
      </c>
      <c r="N18" s="482">
        <f>'Holdanmeldelse Net'!C46</f>
        <v>0</v>
      </c>
      <c r="O18" s="483"/>
      <c r="P18" s="483"/>
      <c r="Q18" s="484"/>
      <c r="R18" s="355" t="s">
        <v>41</v>
      </c>
      <c r="S18" s="355" t="s">
        <v>41</v>
      </c>
      <c r="T18" s="357"/>
      <c r="U18" s="358"/>
      <c r="V18" s="17"/>
      <c r="W18" s="17"/>
      <c r="X18" s="17"/>
      <c r="Y18" s="17"/>
      <c r="Z18" s="22"/>
      <c r="AA18" s="23"/>
      <c r="AB18" s="23"/>
      <c r="AC18" s="22"/>
      <c r="AD18" s="23"/>
      <c r="AE18" s="23"/>
    </row>
    <row r="19" spans="1:31" ht="22.5" customHeight="1" thickBot="1">
      <c r="A19" s="472"/>
      <c r="B19" s="352">
        <v>2</v>
      </c>
      <c r="C19" s="353">
        <f>'Holdanmeldelse Net'!B36</f>
        <v>0</v>
      </c>
      <c r="D19" s="482">
        <f>'Holdanmeldelse Net'!C36</f>
        <v>0</v>
      </c>
      <c r="E19" s="483"/>
      <c r="F19" s="483"/>
      <c r="G19" s="484"/>
      <c r="H19" s="355" t="s">
        <v>41</v>
      </c>
      <c r="I19" s="355" t="s">
        <v>41</v>
      </c>
      <c r="J19" s="357"/>
      <c r="K19" s="472"/>
      <c r="L19" s="367">
        <v>2</v>
      </c>
      <c r="M19" s="353">
        <f>'Holdanmeldelse Net'!B47</f>
        <v>0</v>
      </c>
      <c r="N19" s="482">
        <f>'Holdanmeldelse Net'!C47</f>
        <v>0</v>
      </c>
      <c r="O19" s="483"/>
      <c r="P19" s="483"/>
      <c r="Q19" s="484"/>
      <c r="R19" s="355" t="s">
        <v>41</v>
      </c>
      <c r="S19" s="355" t="s">
        <v>41</v>
      </c>
      <c r="T19" s="357"/>
      <c r="U19" s="358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472"/>
      <c r="B20" s="352">
        <v>3</v>
      </c>
      <c r="C20" s="353">
        <f>'Holdanmeldelse Net'!B37</f>
        <v>0</v>
      </c>
      <c r="D20" s="482">
        <f>'Holdanmeldelse Net'!C37</f>
        <v>0</v>
      </c>
      <c r="E20" s="483"/>
      <c r="F20" s="483"/>
      <c r="G20" s="484"/>
      <c r="H20" s="355" t="s">
        <v>41</v>
      </c>
      <c r="I20" s="355" t="s">
        <v>41</v>
      </c>
      <c r="J20" s="357"/>
      <c r="K20" s="472"/>
      <c r="L20" s="367">
        <v>3</v>
      </c>
      <c r="M20" s="353">
        <f>'Holdanmeldelse Net'!B48</f>
        <v>0</v>
      </c>
      <c r="N20" s="482">
        <f>'Holdanmeldelse Net'!C48</f>
        <v>0</v>
      </c>
      <c r="O20" s="483"/>
      <c r="P20" s="483"/>
      <c r="Q20" s="484"/>
      <c r="R20" s="355" t="s">
        <v>41</v>
      </c>
      <c r="S20" s="355" t="s">
        <v>41</v>
      </c>
      <c r="T20" s="357"/>
      <c r="U20" s="358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472"/>
      <c r="B21" s="352">
        <v>4</v>
      </c>
      <c r="C21" s="353">
        <f>'Holdanmeldelse Net'!B38</f>
        <v>0</v>
      </c>
      <c r="D21" s="482">
        <f>'Holdanmeldelse Net'!C38</f>
        <v>0</v>
      </c>
      <c r="E21" s="483"/>
      <c r="F21" s="483"/>
      <c r="G21" s="484"/>
      <c r="H21" s="355" t="s">
        <v>41</v>
      </c>
      <c r="I21" s="355" t="s">
        <v>41</v>
      </c>
      <c r="J21" s="357"/>
      <c r="K21" s="472"/>
      <c r="L21" s="367">
        <v>4</v>
      </c>
      <c r="M21" s="353">
        <f>'Holdanmeldelse Net'!B49</f>
        <v>0</v>
      </c>
      <c r="N21" s="482">
        <f>'Holdanmeldelse Net'!C49</f>
        <v>0</v>
      </c>
      <c r="O21" s="483"/>
      <c r="P21" s="483"/>
      <c r="Q21" s="484"/>
      <c r="R21" s="355" t="s">
        <v>41</v>
      </c>
      <c r="S21" s="355" t="s">
        <v>41</v>
      </c>
      <c r="T21" s="357"/>
      <c r="U21" s="358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472"/>
      <c r="B22" s="359" t="s">
        <v>42</v>
      </c>
      <c r="C22" s="360"/>
      <c r="D22" s="482">
        <f>'Holdanmeldelse Net'!B33</f>
        <v>0</v>
      </c>
      <c r="E22" s="483"/>
      <c r="F22" s="483"/>
      <c r="G22" s="484"/>
      <c r="H22" s="491"/>
      <c r="I22" s="492"/>
      <c r="J22" s="493"/>
      <c r="K22" s="472"/>
      <c r="L22" s="359" t="s">
        <v>42</v>
      </c>
      <c r="M22" s="360"/>
      <c r="N22" s="482">
        <f>'Holdanmeldelse Net'!B44</f>
        <v>0</v>
      </c>
      <c r="O22" s="483"/>
      <c r="P22" s="483"/>
      <c r="Q22" s="484"/>
      <c r="R22" s="494"/>
      <c r="S22" s="495"/>
      <c r="T22" s="496"/>
      <c r="U22" s="380"/>
      <c r="V22" s="379"/>
      <c r="W22" s="379"/>
      <c r="X22" s="379"/>
      <c r="Y22" s="379"/>
      <c r="Z22" s="19"/>
      <c r="AA22" s="20"/>
      <c r="AB22" s="20"/>
      <c r="AC22" s="19"/>
      <c r="AD22" s="20"/>
      <c r="AE22" s="20"/>
    </row>
    <row r="23" spans="1:31" ht="22.5" customHeight="1" thickBot="1">
      <c r="A23" s="473"/>
      <c r="B23" s="361"/>
      <c r="C23" s="362"/>
      <c r="D23" s="488" t="s">
        <v>43</v>
      </c>
      <c r="E23" s="488"/>
      <c r="F23" s="488"/>
      <c r="G23" s="488"/>
      <c r="H23" s="363"/>
      <c r="I23" s="364"/>
      <c r="J23" s="365"/>
      <c r="K23" s="473"/>
      <c r="L23" s="361"/>
      <c r="M23" s="368"/>
      <c r="N23" s="489" t="s">
        <v>43</v>
      </c>
      <c r="O23" s="489"/>
      <c r="P23" s="489"/>
      <c r="Q23" s="489"/>
      <c r="R23" s="363"/>
      <c r="S23" s="364"/>
      <c r="T23" s="365"/>
      <c r="U23" s="114"/>
      <c r="V23" s="19"/>
      <c r="W23" s="19"/>
      <c r="X23" s="19"/>
      <c r="Y23" s="19"/>
      <c r="Z23" s="19"/>
      <c r="AA23" s="20"/>
      <c r="AB23" s="20"/>
      <c r="AD23" s="20"/>
      <c r="AE23" s="20"/>
    </row>
    <row r="24" spans="1:31" ht="15.75" customHeight="1">
      <c r="A24" s="468"/>
      <c r="B24" s="369"/>
      <c r="C24" s="370"/>
      <c r="D24" s="371"/>
      <c r="E24" s="469"/>
      <c r="F24" s="469"/>
      <c r="G24" s="469"/>
      <c r="H24" s="372"/>
      <c r="I24" s="372"/>
      <c r="J24" s="370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14"/>
      <c r="W24" s="14"/>
      <c r="X24" s="14"/>
      <c r="Y24" s="14"/>
      <c r="Z24" s="14"/>
      <c r="AA24" s="15"/>
      <c r="AB24" s="15"/>
      <c r="AD24" s="15"/>
      <c r="AE24" s="15"/>
    </row>
    <row r="25" spans="1:31" ht="21.75" customHeight="1">
      <c r="A25" s="468"/>
      <c r="B25" s="369"/>
      <c r="C25" s="373"/>
      <c r="D25" s="470"/>
      <c r="E25" s="470"/>
      <c r="F25" s="470"/>
      <c r="G25" s="470"/>
      <c r="H25" s="374"/>
      <c r="I25" s="374"/>
      <c r="J25" s="375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17"/>
      <c r="W25" s="17"/>
      <c r="X25" s="17"/>
      <c r="Y25" s="17"/>
      <c r="Z25" s="17"/>
      <c r="AA25" s="21"/>
      <c r="AB25" s="21"/>
      <c r="AD25" s="21"/>
      <c r="AE25" s="21"/>
    </row>
  </sheetData>
  <sheetProtection password="E3E8" sheet="1"/>
  <mergeCells count="66">
    <mergeCell ref="L2:M2"/>
    <mergeCell ref="N2:P2"/>
    <mergeCell ref="N3:P3"/>
    <mergeCell ref="A4:B4"/>
    <mergeCell ref="C4:F4"/>
    <mergeCell ref="N4:P4"/>
    <mergeCell ref="L3:M3"/>
    <mergeCell ref="L4:M4"/>
    <mergeCell ref="C5:D5"/>
    <mergeCell ref="N5:P5"/>
    <mergeCell ref="A6:B6"/>
    <mergeCell ref="C6:E6"/>
    <mergeCell ref="G6:H6"/>
    <mergeCell ref="N6:P6"/>
    <mergeCell ref="L5:M5"/>
    <mergeCell ref="L6:M6"/>
    <mergeCell ref="T8:T9"/>
    <mergeCell ref="D10:G10"/>
    <mergeCell ref="N10:Q10"/>
    <mergeCell ref="D11:G11"/>
    <mergeCell ref="N11:Q11"/>
    <mergeCell ref="A8:A15"/>
    <mergeCell ref="D8:G9"/>
    <mergeCell ref="J8:J9"/>
    <mergeCell ref="K8:K15"/>
    <mergeCell ref="N8:Q9"/>
    <mergeCell ref="D12:G12"/>
    <mergeCell ref="N12:Q12"/>
    <mergeCell ref="D13:G13"/>
    <mergeCell ref="N13:Q13"/>
    <mergeCell ref="N15:Q15"/>
    <mergeCell ref="D14:G14"/>
    <mergeCell ref="H14:J14"/>
    <mergeCell ref="N14:Q14"/>
    <mergeCell ref="W14:W15"/>
    <mergeCell ref="X14:X15"/>
    <mergeCell ref="R14:T14"/>
    <mergeCell ref="U14:U15"/>
    <mergeCell ref="V14:V15"/>
    <mergeCell ref="D15:G15"/>
    <mergeCell ref="Y14:Y15"/>
    <mergeCell ref="Z14:Z15"/>
    <mergeCell ref="AC14:AC15"/>
    <mergeCell ref="D22:G22"/>
    <mergeCell ref="H22:J22"/>
    <mergeCell ref="N22:Q22"/>
    <mergeCell ref="R22:T22"/>
    <mergeCell ref="D20:G20"/>
    <mergeCell ref="N20:Q20"/>
    <mergeCell ref="D21:G21"/>
    <mergeCell ref="N21:Q21"/>
    <mergeCell ref="K16:K23"/>
    <mergeCell ref="N16:Q17"/>
    <mergeCell ref="T16:T17"/>
    <mergeCell ref="D18:G18"/>
    <mergeCell ref="N18:Q18"/>
    <mergeCell ref="D19:G19"/>
    <mergeCell ref="N19:Q19"/>
    <mergeCell ref="D23:G23"/>
    <mergeCell ref="N23:Q23"/>
    <mergeCell ref="A24:A25"/>
    <mergeCell ref="E24:G24"/>
    <mergeCell ref="D25:G25"/>
    <mergeCell ref="A16:A23"/>
    <mergeCell ref="D16:G17"/>
    <mergeCell ref="J16:J17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46"/>
  <sheetViews>
    <sheetView showGridLines="0" zoomScale="67" zoomScaleNormal="67" zoomScalePageLayoutView="0" workbookViewId="0" topLeftCell="A22">
      <selection activeCell="V36" sqref="V36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539"/>
      <c r="B1" s="539"/>
      <c r="C1" s="539"/>
      <c r="D1" s="539"/>
      <c r="E1" s="539"/>
      <c r="F1" s="539"/>
      <c r="G1" s="539"/>
      <c r="H1" s="12"/>
      <c r="I1" s="540" t="s">
        <v>46</v>
      </c>
      <c r="J1" s="540"/>
      <c r="K1" s="540"/>
      <c r="L1" s="540"/>
      <c r="M1" s="540"/>
      <c r="N1" s="540"/>
      <c r="O1" s="540"/>
      <c r="P1" s="24"/>
      <c r="Q1" s="24"/>
      <c r="R1" s="24"/>
      <c r="S1" s="24"/>
    </row>
    <row r="2" spans="1:20" ht="25.5" customHeight="1">
      <c r="A2" s="539"/>
      <c r="B2" s="539"/>
      <c r="C2" s="539"/>
      <c r="D2" s="539"/>
      <c r="E2" s="539"/>
      <c r="F2" s="539"/>
      <c r="G2" s="539"/>
      <c r="H2" s="12"/>
      <c r="I2" s="540"/>
      <c r="J2" s="540"/>
      <c r="K2" s="540"/>
      <c r="L2" s="540"/>
      <c r="M2" s="540"/>
      <c r="N2" s="540"/>
      <c r="O2" s="540"/>
      <c r="P2" s="24"/>
      <c r="Q2" s="24"/>
      <c r="R2" s="25" t="s">
        <v>22</v>
      </c>
      <c r="S2" s="26" t="str">
        <f>IF(Holdanmeldelse!F2&lt;&gt;0,Holdanmeldelse!F2," ")</f>
        <v> </v>
      </c>
      <c r="T2" s="27"/>
    </row>
    <row r="3" spans="1:19" ht="18" customHeight="1">
      <c r="A3" s="539"/>
      <c r="B3" s="539"/>
      <c r="C3" s="539"/>
      <c r="D3" s="539"/>
      <c r="E3" s="539"/>
      <c r="F3" s="539"/>
      <c r="G3" s="539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539"/>
      <c r="B4" s="539"/>
      <c r="C4" s="539"/>
      <c r="D4" s="539"/>
      <c r="E4" s="539"/>
      <c r="F4" s="539"/>
      <c r="G4" s="539"/>
      <c r="I4" s="28" t="s">
        <v>47</v>
      </c>
      <c r="J4" s="541">
        <f>Holdanmeldelse!C2</f>
        <v>0</v>
      </c>
      <c r="K4" s="541"/>
      <c r="L4" s="28" t="s">
        <v>26</v>
      </c>
      <c r="M4" s="542" t="str">
        <f>IF(Holdanmeldelse!C4&lt;&gt;0,Holdanmeldelse!C4," ")</f>
        <v> </v>
      </c>
      <c r="N4" s="542"/>
      <c r="O4" s="542"/>
      <c r="P4" s="28" t="s">
        <v>29</v>
      </c>
      <c r="Q4" s="534" t="str">
        <f>IF(Holdanmeldelse!C6&lt;&gt;0,Holdanmeldelse!C6," ")</f>
        <v> </v>
      </c>
      <c r="R4" s="534"/>
    </row>
    <row r="5" spans="1:19" ht="13.5" customHeight="1" thickBot="1">
      <c r="A5" s="539"/>
      <c r="B5" s="539"/>
      <c r="C5" s="539"/>
      <c r="D5" s="539"/>
      <c r="E5" s="539"/>
      <c r="F5" s="539"/>
      <c r="G5" s="539"/>
      <c r="H5" s="12"/>
      <c r="I5" s="12"/>
      <c r="Q5" s="32"/>
      <c r="R5" s="32"/>
      <c r="S5" s="32"/>
    </row>
    <row r="6" spans="1:20" ht="15.75" customHeight="1">
      <c r="A6" s="12"/>
      <c r="B6" s="535"/>
      <c r="C6" s="13" t="s">
        <v>48</v>
      </c>
      <c r="D6" s="33"/>
      <c r="E6" s="34"/>
      <c r="F6" s="34"/>
      <c r="G6" s="35"/>
      <c r="H6" s="35"/>
      <c r="I6" s="36"/>
      <c r="J6" s="37"/>
      <c r="K6" s="38" t="s">
        <v>49</v>
      </c>
      <c r="L6" s="38" t="s">
        <v>50</v>
      </c>
      <c r="M6" s="37"/>
      <c r="N6" s="38" t="s">
        <v>51</v>
      </c>
      <c r="O6" s="38" t="s">
        <v>52</v>
      </c>
      <c r="P6" s="38" t="s">
        <v>53</v>
      </c>
      <c r="Q6" s="39"/>
      <c r="R6" s="40" t="s">
        <v>54</v>
      </c>
      <c r="S6" s="41" t="s">
        <v>55</v>
      </c>
      <c r="T6" s="42"/>
    </row>
    <row r="7" spans="1:20" ht="16.5" customHeight="1" thickBot="1">
      <c r="A7" s="43"/>
      <c r="B7" s="536"/>
      <c r="C7" s="44" t="s">
        <v>56</v>
      </c>
      <c r="D7" s="537" t="s">
        <v>35</v>
      </c>
      <c r="E7" s="538"/>
      <c r="F7" s="538"/>
      <c r="G7" s="538"/>
      <c r="H7" s="45" t="s">
        <v>57</v>
      </c>
      <c r="I7" s="46" t="s">
        <v>58</v>
      </c>
      <c r="J7" s="47" t="s">
        <v>59</v>
      </c>
      <c r="K7" s="45" t="s">
        <v>60</v>
      </c>
      <c r="L7" s="47" t="s">
        <v>61</v>
      </c>
      <c r="M7" s="47" t="s">
        <v>62</v>
      </c>
      <c r="N7" s="45" t="s">
        <v>63</v>
      </c>
      <c r="O7" s="47" t="s">
        <v>64</v>
      </c>
      <c r="P7" s="47" t="s">
        <v>65</v>
      </c>
      <c r="Q7" s="47" t="s">
        <v>66</v>
      </c>
      <c r="R7" s="48" t="s">
        <v>67</v>
      </c>
      <c r="S7" s="49" t="s">
        <v>68</v>
      </c>
      <c r="T7" s="50" t="s">
        <v>69</v>
      </c>
    </row>
    <row r="8" spans="1:20" ht="16.5" customHeight="1">
      <c r="A8" s="530" t="s">
        <v>70</v>
      </c>
      <c r="B8" s="532">
        <v>1</v>
      </c>
      <c r="C8" s="528" t="str">
        <f>IF(Holdanmeldelse!C10&lt;&gt;0,Holdanmeldelse!C10," ")</f>
        <v> </v>
      </c>
      <c r="D8" s="520" t="str">
        <f>IF(Holdanmeldelse!D10&lt;&gt;0,+Holdanmeldelse!D10," ")</f>
        <v> </v>
      </c>
      <c r="E8" s="521"/>
      <c r="F8" s="521"/>
      <c r="G8" s="521"/>
      <c r="H8" s="522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531"/>
      <c r="B9" s="527"/>
      <c r="C9" s="529"/>
      <c r="D9" s="523"/>
      <c r="E9" s="524"/>
      <c r="F9" s="524"/>
      <c r="G9" s="524"/>
      <c r="H9" s="525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531"/>
      <c r="B10" s="532">
        <v>2</v>
      </c>
      <c r="C10" s="528" t="str">
        <f>IF(Holdanmeldelse!C11&lt;&gt;0,Holdanmeldelse!C11," ")</f>
        <v> </v>
      </c>
      <c r="D10" s="520" t="str">
        <f>IF(Holdanmeldelse!D11&lt;&gt;0,+Holdanmeldelse!D11," ")</f>
        <v> </v>
      </c>
      <c r="E10" s="521"/>
      <c r="F10" s="521"/>
      <c r="G10" s="521"/>
      <c r="H10" s="522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531"/>
      <c r="B11" s="527"/>
      <c r="C11" s="529"/>
      <c r="D11" s="523"/>
      <c r="E11" s="524"/>
      <c r="F11" s="524"/>
      <c r="G11" s="524"/>
      <c r="H11" s="525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531"/>
      <c r="B12" s="526">
        <v>3</v>
      </c>
      <c r="C12" s="528" t="str">
        <f>IF(Holdanmeldelse!C12&lt;&gt;0,Holdanmeldelse!C12," ")</f>
        <v> </v>
      </c>
      <c r="D12" s="520" t="str">
        <f>IF(Holdanmeldelse!D12&lt;&gt;0,+Holdanmeldelse!D12," ")</f>
        <v> </v>
      </c>
      <c r="E12" s="521"/>
      <c r="F12" s="521"/>
      <c r="G12" s="521"/>
      <c r="H12" s="522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531"/>
      <c r="B13" s="527"/>
      <c r="C13" s="529"/>
      <c r="D13" s="523"/>
      <c r="E13" s="524"/>
      <c r="F13" s="524"/>
      <c r="G13" s="524"/>
      <c r="H13" s="525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531"/>
      <c r="B14" s="526">
        <v>4</v>
      </c>
      <c r="C14" s="528" t="str">
        <f>IF(Holdanmeldelse!C13&lt;&gt;0,Holdanmeldelse!C13," ")</f>
        <v> </v>
      </c>
      <c r="D14" s="520" t="str">
        <f>IF(Holdanmeldelse!D13&lt;&gt;0,+Holdanmeldelse!D13," ")</f>
        <v> </v>
      </c>
      <c r="E14" s="521"/>
      <c r="F14" s="521"/>
      <c r="G14" s="521"/>
      <c r="H14" s="522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531"/>
      <c r="B15" s="527"/>
      <c r="C15" s="529"/>
      <c r="D15" s="523"/>
      <c r="E15" s="524"/>
      <c r="F15" s="524"/>
      <c r="G15" s="524"/>
      <c r="H15" s="525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19" ht="22.5" customHeight="1" thickBot="1">
      <c r="A16" s="76"/>
      <c r="B16" s="77"/>
      <c r="C16" s="78" t="str">
        <f>IF(Holdanmeldelse!C14&lt;&gt;0,Holdanmeldelse!C14," ")</f>
        <v> </v>
      </c>
      <c r="D16" s="533" t="str">
        <f>IF(Holdanmeldelse!D14&lt;&gt;0,Holdanmeldelse!D14," ")</f>
        <v> </v>
      </c>
      <c r="E16" s="533"/>
      <c r="F16" s="533"/>
      <c r="G16" s="533"/>
      <c r="H16" s="533"/>
      <c r="I16" s="80"/>
      <c r="J16" s="81" t="s">
        <v>71</v>
      </c>
      <c r="K16" s="79"/>
      <c r="L16" s="79"/>
      <c r="M16" s="79"/>
      <c r="N16" s="79"/>
      <c r="O16" s="79"/>
      <c r="P16" s="79"/>
      <c r="Q16" s="79"/>
      <c r="R16" s="82"/>
      <c r="S16" s="79"/>
    </row>
    <row r="17" spans="1:20" ht="16.5" customHeight="1">
      <c r="A17" s="530" t="s">
        <v>72</v>
      </c>
      <c r="B17" s="526">
        <v>1</v>
      </c>
      <c r="C17" s="528" t="str">
        <f>IF(Holdanmeldelse!M10&lt;&gt;0,Holdanmeldelse!M10," ")</f>
        <v> </v>
      </c>
      <c r="D17" s="520" t="str">
        <f>IF(Holdanmeldelse!N10&lt;&gt;0,+Holdanmeldelse!N10," ")</f>
        <v> </v>
      </c>
      <c r="E17" s="521"/>
      <c r="F17" s="521"/>
      <c r="G17" s="521"/>
      <c r="H17" s="522"/>
      <c r="I17" s="6">
        <v>1</v>
      </c>
      <c r="J17" s="64"/>
      <c r="K17" s="64"/>
      <c r="L17" s="64"/>
      <c r="M17" s="64"/>
      <c r="N17" s="64"/>
      <c r="O17" s="64"/>
      <c r="P17" s="83"/>
      <c r="Q17" s="64"/>
      <c r="R17" s="65"/>
      <c r="S17" s="66"/>
      <c r="T17" s="70"/>
    </row>
    <row r="18" spans="1:20" ht="16.5" customHeight="1" thickBot="1">
      <c r="A18" s="531"/>
      <c r="B18" s="527"/>
      <c r="C18" s="529"/>
      <c r="D18" s="523"/>
      <c r="E18" s="524"/>
      <c r="F18" s="524"/>
      <c r="G18" s="524"/>
      <c r="H18" s="525"/>
      <c r="I18" s="58">
        <v>2</v>
      </c>
      <c r="J18" s="60"/>
      <c r="K18" s="59"/>
      <c r="L18" s="59"/>
      <c r="M18" s="60"/>
      <c r="N18" s="60"/>
      <c r="O18" s="59"/>
      <c r="P18" s="60"/>
      <c r="Q18" s="60"/>
      <c r="R18" s="61"/>
      <c r="S18" s="62"/>
      <c r="T18" s="63"/>
    </row>
    <row r="19" spans="1:20" ht="16.5" customHeight="1">
      <c r="A19" s="531"/>
      <c r="B19" s="532">
        <v>2</v>
      </c>
      <c r="C19" s="528" t="str">
        <f>IF(Holdanmeldelse!M11&lt;&gt;0,Holdanmeldelse!M11," ")</f>
        <v> </v>
      </c>
      <c r="D19" s="520" t="str">
        <f>IF(Holdanmeldelse!N11&lt;&gt;0,+Holdanmeldelse!N11," ")</f>
        <v> </v>
      </c>
      <c r="E19" s="521"/>
      <c r="F19" s="521"/>
      <c r="G19" s="521"/>
      <c r="H19" s="522"/>
      <c r="I19" s="6">
        <v>1</v>
      </c>
      <c r="J19" s="64"/>
      <c r="K19" s="64"/>
      <c r="L19" s="64"/>
      <c r="M19" s="64"/>
      <c r="N19" s="64"/>
      <c r="O19" s="64"/>
      <c r="P19" s="64"/>
      <c r="Q19" s="64"/>
      <c r="R19" s="65"/>
      <c r="S19" s="66"/>
      <c r="T19" s="57"/>
    </row>
    <row r="20" spans="1:20" ht="16.5" customHeight="1" thickBot="1">
      <c r="A20" s="531"/>
      <c r="B20" s="527"/>
      <c r="C20" s="529"/>
      <c r="D20" s="523"/>
      <c r="E20" s="524"/>
      <c r="F20" s="524"/>
      <c r="G20" s="524"/>
      <c r="H20" s="525"/>
      <c r="I20" s="58">
        <v>2</v>
      </c>
      <c r="J20" s="60"/>
      <c r="K20" s="59"/>
      <c r="L20" s="59"/>
      <c r="M20" s="60"/>
      <c r="N20" s="60"/>
      <c r="O20" s="60"/>
      <c r="P20" s="59"/>
      <c r="Q20" s="60"/>
      <c r="R20" s="61"/>
      <c r="S20" s="62"/>
      <c r="T20" s="63"/>
    </row>
    <row r="21" spans="1:20" ht="16.5" customHeight="1">
      <c r="A21" s="531"/>
      <c r="B21" s="526">
        <v>3</v>
      </c>
      <c r="C21" s="528" t="str">
        <f>IF(Holdanmeldelse!M12&lt;&gt;0,Holdanmeldelse!M12," ")</f>
        <v> </v>
      </c>
      <c r="D21" s="520" t="str">
        <f>IF(Holdanmeldelse!N12&lt;&gt;0,+Holdanmeldelse!N12," ")</f>
        <v> </v>
      </c>
      <c r="E21" s="521"/>
      <c r="F21" s="521"/>
      <c r="G21" s="521"/>
      <c r="H21" s="522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531"/>
      <c r="B22" s="527"/>
      <c r="C22" s="529"/>
      <c r="D22" s="523"/>
      <c r="E22" s="524"/>
      <c r="F22" s="524"/>
      <c r="G22" s="524"/>
      <c r="H22" s="525"/>
      <c r="I22" s="58">
        <v>2</v>
      </c>
      <c r="J22" s="60"/>
      <c r="K22" s="59"/>
      <c r="L22" s="59"/>
      <c r="M22" s="60"/>
      <c r="N22" s="60"/>
      <c r="O22" s="60"/>
      <c r="P22" s="60"/>
      <c r="Q22" s="59"/>
      <c r="R22" s="61"/>
      <c r="S22" s="62"/>
      <c r="T22" s="63"/>
    </row>
    <row r="23" spans="1:20" ht="16.5" customHeight="1">
      <c r="A23" s="531"/>
      <c r="B23" s="526">
        <v>4</v>
      </c>
      <c r="C23" s="528" t="str">
        <f>IF(Holdanmeldelse!M13&lt;&gt;0,Holdanmeldelse!M13," ")</f>
        <v> </v>
      </c>
      <c r="D23" s="520" t="str">
        <f>IF(Holdanmeldelse!N13&lt;&gt;0,+Holdanmeldelse!N13," ")</f>
        <v> </v>
      </c>
      <c r="E23" s="521"/>
      <c r="F23" s="521"/>
      <c r="G23" s="521"/>
      <c r="H23" s="522"/>
      <c r="I23" s="71"/>
      <c r="J23" s="72"/>
      <c r="K23" s="73"/>
      <c r="L23" s="73"/>
      <c r="M23" s="72"/>
      <c r="N23" s="72"/>
      <c r="O23" s="72"/>
      <c r="P23" s="72"/>
      <c r="Q23" s="73"/>
      <c r="R23" s="74"/>
      <c r="S23" s="75"/>
      <c r="T23" s="84"/>
    </row>
    <row r="24" spans="1:20" ht="16.5" customHeight="1" thickBot="1">
      <c r="A24" s="531"/>
      <c r="B24" s="527"/>
      <c r="C24" s="529"/>
      <c r="D24" s="523"/>
      <c r="E24" s="524"/>
      <c r="F24" s="524"/>
      <c r="G24" s="524"/>
      <c r="H24" s="525"/>
      <c r="I24" s="58"/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19" ht="22.5" customHeight="1" thickBot="1">
      <c r="A25" s="85"/>
      <c r="B25" s="77"/>
      <c r="C25" s="78" t="str">
        <f>IF(Holdanmeldelse!M14&lt;&gt;0,Holdanmeldelse!M14," ")</f>
        <v> </v>
      </c>
      <c r="D25" s="533" t="str">
        <f>IF(Holdanmeldelse!N14&lt;&gt;0,Holdanmeldelse!N14," ")</f>
        <v> </v>
      </c>
      <c r="E25" s="533"/>
      <c r="F25" s="533"/>
      <c r="G25" s="533"/>
      <c r="H25" s="533"/>
      <c r="I25" s="80"/>
      <c r="J25" s="81" t="s">
        <v>73</v>
      </c>
      <c r="K25" s="82"/>
      <c r="L25" s="82"/>
      <c r="M25" s="79"/>
      <c r="N25" s="79"/>
      <c r="O25" s="79"/>
      <c r="P25" s="79"/>
      <c r="Q25" s="79"/>
      <c r="R25" s="82"/>
      <c r="S25" s="79"/>
    </row>
    <row r="26" spans="1:20" ht="16.5" customHeight="1">
      <c r="A26" s="530" t="s">
        <v>74</v>
      </c>
      <c r="B26" s="526">
        <v>1</v>
      </c>
      <c r="C26" s="528" t="str">
        <f>IF(Holdanmeldelse!C18&lt;&gt;0,Holdanmeldelse!C18," ")</f>
        <v> </v>
      </c>
      <c r="D26" s="520" t="str">
        <f>IF(Holdanmeldelse!D18&lt;&gt;0,+Holdanmeldelse!D18," ")</f>
        <v> </v>
      </c>
      <c r="E26" s="521"/>
      <c r="F26" s="521"/>
      <c r="G26" s="521"/>
      <c r="H26" s="522"/>
      <c r="I26" s="6">
        <v>1</v>
      </c>
      <c r="J26" s="64"/>
      <c r="K26" s="64"/>
      <c r="L26" s="64"/>
      <c r="M26" s="64"/>
      <c r="N26" s="64"/>
      <c r="O26" s="64"/>
      <c r="P26" s="64"/>
      <c r="Q26" s="64"/>
      <c r="R26" s="65"/>
      <c r="S26" s="66"/>
      <c r="T26" s="70"/>
    </row>
    <row r="27" spans="1:20" ht="16.5" customHeight="1" thickBot="1">
      <c r="A27" s="531"/>
      <c r="B27" s="527"/>
      <c r="C27" s="529"/>
      <c r="D27" s="523"/>
      <c r="E27" s="524"/>
      <c r="F27" s="524"/>
      <c r="G27" s="524"/>
      <c r="H27" s="525"/>
      <c r="I27" s="58">
        <v>2</v>
      </c>
      <c r="J27" s="60"/>
      <c r="K27" s="60"/>
      <c r="L27" s="60"/>
      <c r="M27" s="59"/>
      <c r="N27" s="60"/>
      <c r="O27" s="59"/>
      <c r="P27" s="60"/>
      <c r="Q27" s="60"/>
      <c r="R27" s="61"/>
      <c r="S27" s="62"/>
      <c r="T27" s="63"/>
    </row>
    <row r="28" spans="1:20" ht="16.5" customHeight="1">
      <c r="A28" s="531"/>
      <c r="B28" s="532">
        <v>2</v>
      </c>
      <c r="C28" s="528" t="str">
        <f>IF(Holdanmeldelse!C19&lt;&gt;0,Holdanmeldelse!C19," ")</f>
        <v> </v>
      </c>
      <c r="D28" s="520" t="str">
        <f>IF(Holdanmeldelse!D19&lt;&gt;0,+Holdanmeldelse!D19," ")</f>
        <v> </v>
      </c>
      <c r="E28" s="521"/>
      <c r="F28" s="521"/>
      <c r="G28" s="521"/>
      <c r="H28" s="522"/>
      <c r="I28" s="6">
        <v>1</v>
      </c>
      <c r="J28" s="64"/>
      <c r="K28" s="64"/>
      <c r="L28" s="64"/>
      <c r="M28" s="64"/>
      <c r="N28" s="64"/>
      <c r="O28" s="64"/>
      <c r="P28" s="64"/>
      <c r="Q28" s="64"/>
      <c r="R28" s="65"/>
      <c r="S28" s="66"/>
      <c r="T28" s="57"/>
    </row>
    <row r="29" spans="1:20" ht="16.5" customHeight="1" thickBot="1">
      <c r="A29" s="531"/>
      <c r="B29" s="527"/>
      <c r="C29" s="529"/>
      <c r="D29" s="523"/>
      <c r="E29" s="524"/>
      <c r="F29" s="524"/>
      <c r="G29" s="524"/>
      <c r="H29" s="525"/>
      <c r="I29" s="58">
        <v>2</v>
      </c>
      <c r="J29" s="60"/>
      <c r="K29" s="60"/>
      <c r="L29" s="60"/>
      <c r="M29" s="59"/>
      <c r="N29" s="60"/>
      <c r="O29" s="60"/>
      <c r="P29" s="59"/>
      <c r="Q29" s="60"/>
      <c r="R29" s="61"/>
      <c r="S29" s="62"/>
      <c r="T29" s="63"/>
    </row>
    <row r="30" spans="1:20" ht="16.5" customHeight="1">
      <c r="A30" s="531"/>
      <c r="B30" s="526">
        <v>3</v>
      </c>
      <c r="C30" s="528" t="str">
        <f>IF(Holdanmeldelse!C20&lt;&gt;0,Holdanmeldelse!C20," ")</f>
        <v> </v>
      </c>
      <c r="D30" s="520" t="str">
        <f>IF(Holdanmeldelse!D20&lt;&gt;0,+Holdanmeldelse!D20," ")</f>
        <v> </v>
      </c>
      <c r="E30" s="521"/>
      <c r="F30" s="521"/>
      <c r="G30" s="521"/>
      <c r="H30" s="522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57"/>
    </row>
    <row r="31" spans="1:20" ht="16.5" customHeight="1" thickBot="1">
      <c r="A31" s="531"/>
      <c r="B31" s="527"/>
      <c r="C31" s="529"/>
      <c r="D31" s="523"/>
      <c r="E31" s="524"/>
      <c r="F31" s="524"/>
      <c r="G31" s="524"/>
      <c r="H31" s="525"/>
      <c r="I31" s="58">
        <v>2</v>
      </c>
      <c r="J31" s="60"/>
      <c r="K31" s="60"/>
      <c r="L31" s="60"/>
      <c r="M31" s="59"/>
      <c r="N31" s="60"/>
      <c r="O31" s="60"/>
      <c r="P31" s="60"/>
      <c r="Q31" s="59"/>
      <c r="R31" s="61"/>
      <c r="S31" s="62"/>
      <c r="T31" s="63"/>
    </row>
    <row r="32" spans="1:20" ht="16.5" customHeight="1">
      <c r="A32" s="531"/>
      <c r="B32" s="526">
        <v>4</v>
      </c>
      <c r="C32" s="528" t="str">
        <f>IF(Holdanmeldelse!C21&lt;&gt;0,Holdanmeldelse!C21," ")</f>
        <v> </v>
      </c>
      <c r="D32" s="520" t="str">
        <f>IF(Holdanmeldelse!D21&lt;&gt;0,+Holdanmeldelse!D21," ")</f>
        <v> </v>
      </c>
      <c r="E32" s="521"/>
      <c r="F32" s="521"/>
      <c r="G32" s="521"/>
      <c r="H32" s="522"/>
      <c r="I32" s="71">
        <v>1</v>
      </c>
      <c r="J32" s="72"/>
      <c r="K32" s="72"/>
      <c r="L32" s="72"/>
      <c r="M32" s="73"/>
      <c r="N32" s="72"/>
      <c r="O32" s="72"/>
      <c r="P32" s="72"/>
      <c r="Q32" s="73"/>
      <c r="R32" s="74"/>
      <c r="S32" s="75"/>
      <c r="T32" s="84"/>
    </row>
    <row r="33" spans="1:20" ht="16.5" customHeight="1" thickBot="1">
      <c r="A33" s="531"/>
      <c r="B33" s="527"/>
      <c r="C33" s="529"/>
      <c r="D33" s="523"/>
      <c r="E33" s="524"/>
      <c r="F33" s="524"/>
      <c r="G33" s="524"/>
      <c r="H33" s="525"/>
      <c r="I33" s="58">
        <v>2</v>
      </c>
      <c r="J33" s="60"/>
      <c r="K33" s="60"/>
      <c r="L33" s="60"/>
      <c r="M33" s="59"/>
      <c r="N33" s="60"/>
      <c r="O33" s="60"/>
      <c r="P33" s="60"/>
      <c r="Q33" s="59"/>
      <c r="R33" s="61"/>
      <c r="S33" s="62"/>
      <c r="T33" s="63"/>
    </row>
    <row r="34" spans="1:19" ht="18.75" customHeight="1" thickBot="1">
      <c r="A34" s="86"/>
      <c r="B34" s="77"/>
      <c r="C34" s="78" t="str">
        <f>IF(Holdanmeldelse!C22&lt;&gt;0,Holdanmeldelse!C22," ")</f>
        <v> </v>
      </c>
      <c r="D34" s="533" t="str">
        <f>IF(Holdanmeldelse!D22&lt;&gt;0,Holdanmeldelse!D22," ")</f>
        <v> </v>
      </c>
      <c r="E34" s="533"/>
      <c r="F34" s="533"/>
      <c r="G34" s="533"/>
      <c r="H34" s="533"/>
      <c r="I34" s="80"/>
      <c r="J34" s="81" t="s">
        <v>75</v>
      </c>
      <c r="K34" s="79"/>
      <c r="L34" s="79"/>
      <c r="M34" s="82"/>
      <c r="N34" s="79"/>
      <c r="O34" s="79"/>
      <c r="P34" s="79"/>
      <c r="Q34" s="79"/>
      <c r="R34" s="82"/>
      <c r="S34" s="79"/>
    </row>
    <row r="35" spans="1:20" ht="16.5" customHeight="1">
      <c r="A35" s="530" t="s">
        <v>76</v>
      </c>
      <c r="B35" s="526">
        <v>1</v>
      </c>
      <c r="C35" s="528" t="str">
        <f>IF(Holdanmeldelse!M18&lt;&gt;0,Holdanmeldelse!M18," ")</f>
        <v> </v>
      </c>
      <c r="D35" s="520" t="str">
        <f>IF(Holdanmeldelse!N18&lt;&gt;0,+Holdanmeldelse!N18," ")</f>
        <v> </v>
      </c>
      <c r="E35" s="521"/>
      <c r="F35" s="521"/>
      <c r="G35" s="521"/>
      <c r="H35" s="522"/>
      <c r="I35" s="6">
        <v>1</v>
      </c>
      <c r="J35" s="64"/>
      <c r="K35" s="64"/>
      <c r="L35" s="64"/>
      <c r="M35" s="64"/>
      <c r="N35" s="64"/>
      <c r="O35" s="64"/>
      <c r="P35" s="64"/>
      <c r="Q35" s="64"/>
      <c r="R35" s="65"/>
      <c r="S35" s="66"/>
      <c r="T35" s="70"/>
    </row>
    <row r="36" spans="1:20" ht="16.5" customHeight="1" thickBot="1">
      <c r="A36" s="531"/>
      <c r="B36" s="527"/>
      <c r="C36" s="529"/>
      <c r="D36" s="523"/>
      <c r="E36" s="524"/>
      <c r="F36" s="524"/>
      <c r="G36" s="524"/>
      <c r="H36" s="525"/>
      <c r="I36" s="58">
        <v>2</v>
      </c>
      <c r="J36" s="60"/>
      <c r="K36" s="60"/>
      <c r="L36" s="60"/>
      <c r="M36" s="60"/>
      <c r="N36" s="59"/>
      <c r="O36" s="59"/>
      <c r="P36" s="60"/>
      <c r="Q36" s="60"/>
      <c r="R36" s="61"/>
      <c r="S36" s="62"/>
      <c r="T36" s="63"/>
    </row>
    <row r="37" spans="1:20" ht="16.5" customHeight="1">
      <c r="A37" s="531"/>
      <c r="B37" s="532">
        <v>2</v>
      </c>
      <c r="C37" s="528" t="str">
        <f>IF(Holdanmeldelse!M19&lt;&gt;0,Holdanmeldelse!M19," ")</f>
        <v> </v>
      </c>
      <c r="D37" s="520" t="str">
        <f>IF(Holdanmeldelse!N19&lt;&gt;0,+Holdanmeldelse!N19," ")</f>
        <v> </v>
      </c>
      <c r="E37" s="521"/>
      <c r="F37" s="521"/>
      <c r="G37" s="521"/>
      <c r="H37" s="522"/>
      <c r="I37" s="6">
        <v>1</v>
      </c>
      <c r="J37" s="64"/>
      <c r="K37" s="64"/>
      <c r="L37" s="64"/>
      <c r="M37" s="64"/>
      <c r="N37" s="64"/>
      <c r="O37" s="64"/>
      <c r="P37" s="64"/>
      <c r="Q37" s="64"/>
      <c r="R37" s="65"/>
      <c r="S37" s="66"/>
      <c r="T37" s="57"/>
    </row>
    <row r="38" spans="1:20" ht="16.5" customHeight="1" thickBot="1">
      <c r="A38" s="531"/>
      <c r="B38" s="527"/>
      <c r="C38" s="529"/>
      <c r="D38" s="523"/>
      <c r="E38" s="524"/>
      <c r="F38" s="524"/>
      <c r="G38" s="524"/>
      <c r="H38" s="525"/>
      <c r="I38" s="58">
        <v>2</v>
      </c>
      <c r="J38" s="60"/>
      <c r="K38" s="60"/>
      <c r="L38" s="60"/>
      <c r="M38" s="60"/>
      <c r="N38" s="59"/>
      <c r="O38" s="60"/>
      <c r="P38" s="59"/>
      <c r="Q38" s="60"/>
      <c r="R38" s="61"/>
      <c r="S38" s="62"/>
      <c r="T38" s="63"/>
    </row>
    <row r="39" spans="1:20" ht="16.5" customHeight="1">
      <c r="A39" s="531"/>
      <c r="B39" s="526">
        <v>3</v>
      </c>
      <c r="C39" s="528" t="str">
        <f>IF(Holdanmeldelse!M20&lt;&gt;0,Holdanmeldelse!M20," ")</f>
        <v> </v>
      </c>
      <c r="D39" s="520" t="str">
        <f>IF(Holdanmeldelse!N20&lt;&gt;0,+Holdanmeldelse!N20," ")</f>
        <v> </v>
      </c>
      <c r="E39" s="521"/>
      <c r="F39" s="521"/>
      <c r="G39" s="521"/>
      <c r="H39" s="522"/>
      <c r="I39" s="6">
        <v>1</v>
      </c>
      <c r="J39" s="64"/>
      <c r="K39" s="64"/>
      <c r="L39" s="64"/>
      <c r="M39" s="64"/>
      <c r="N39" s="64"/>
      <c r="O39" s="64"/>
      <c r="P39" s="64"/>
      <c r="Q39" s="64"/>
      <c r="R39" s="65"/>
      <c r="S39" s="66"/>
      <c r="T39" s="84"/>
    </row>
    <row r="40" spans="1:20" ht="16.5" customHeight="1" thickBot="1">
      <c r="A40" s="531"/>
      <c r="B40" s="527"/>
      <c r="C40" s="529"/>
      <c r="D40" s="523"/>
      <c r="E40" s="524"/>
      <c r="F40" s="524"/>
      <c r="G40" s="524"/>
      <c r="H40" s="525"/>
      <c r="I40" s="58">
        <v>2</v>
      </c>
      <c r="J40" s="60"/>
      <c r="K40" s="60"/>
      <c r="L40" s="60"/>
      <c r="M40" s="60"/>
      <c r="N40" s="59"/>
      <c r="O40" s="60"/>
      <c r="P40" s="60"/>
      <c r="Q40" s="59"/>
      <c r="R40" s="61"/>
      <c r="S40" s="62"/>
      <c r="T40" s="63"/>
    </row>
    <row r="41" spans="1:20" ht="16.5" customHeight="1">
      <c r="A41" s="531"/>
      <c r="B41" s="526">
        <v>4</v>
      </c>
      <c r="C41" s="528" t="str">
        <f>IF(Holdanmeldelse!M21&lt;&gt;0,Holdanmeldelse!M21," ")</f>
        <v> </v>
      </c>
      <c r="D41" s="520" t="str">
        <f>IF(Holdanmeldelse!N21&lt;&gt;0,+Holdanmeldelse!N21," ")</f>
        <v> </v>
      </c>
      <c r="E41" s="521"/>
      <c r="F41" s="521"/>
      <c r="G41" s="521"/>
      <c r="H41" s="522"/>
      <c r="I41" s="71">
        <v>1</v>
      </c>
      <c r="J41" s="72"/>
      <c r="K41" s="72"/>
      <c r="L41" s="72"/>
      <c r="M41" s="72"/>
      <c r="N41" s="73"/>
      <c r="O41" s="72"/>
      <c r="P41" s="72"/>
      <c r="Q41" s="73"/>
      <c r="R41" s="74"/>
      <c r="S41" s="75"/>
      <c r="T41" s="84"/>
    </row>
    <row r="42" spans="1:20" ht="16.5" customHeight="1" thickBot="1">
      <c r="A42" s="531"/>
      <c r="B42" s="527"/>
      <c r="C42" s="529"/>
      <c r="D42" s="523"/>
      <c r="E42" s="524"/>
      <c r="F42" s="524"/>
      <c r="G42" s="524"/>
      <c r="H42" s="525"/>
      <c r="I42" s="58">
        <v>2</v>
      </c>
      <c r="J42" s="60"/>
      <c r="K42" s="60"/>
      <c r="L42" s="60"/>
      <c r="M42" s="60"/>
      <c r="N42" s="59"/>
      <c r="O42" s="60"/>
      <c r="P42" s="60"/>
      <c r="Q42" s="59"/>
      <c r="R42" s="61"/>
      <c r="S42" s="62"/>
      <c r="T42" s="63"/>
    </row>
    <row r="43" spans="1:19" ht="16.5" customHeight="1">
      <c r="A43" s="87"/>
      <c r="B43" s="88"/>
      <c r="C43" s="89" t="str">
        <f>IF(Holdanmeldelse!M22&lt;&gt;0,Holdanmeldelse!M22," ")</f>
        <v> </v>
      </c>
      <c r="D43" s="521" t="str">
        <f>IF(Holdanmeldelse!N22&lt;&gt;0,Holdanmeldelse!N22," ")</f>
        <v> </v>
      </c>
      <c r="E43" s="521"/>
      <c r="F43" s="521"/>
      <c r="G43" s="521"/>
      <c r="H43" s="521"/>
      <c r="I43" s="90"/>
      <c r="J43" s="91" t="s">
        <v>77</v>
      </c>
      <c r="K43" s="34"/>
      <c r="L43" s="34"/>
      <c r="M43" s="92"/>
      <c r="N43" s="34"/>
      <c r="O43" s="34"/>
      <c r="P43" s="34"/>
      <c r="Q43" s="34"/>
      <c r="R43" s="92"/>
      <c r="S43" s="34"/>
    </row>
    <row r="44" spans="1:19" ht="16.5" customHeight="1">
      <c r="A44" s="87"/>
      <c r="B44" s="88"/>
      <c r="C44" s="19"/>
      <c r="D44" s="19"/>
      <c r="E44" s="19"/>
      <c r="F44" s="19"/>
      <c r="G44" s="19"/>
      <c r="H44" s="19"/>
      <c r="I44" s="93" t="s">
        <v>78</v>
      </c>
      <c r="J44" s="94"/>
      <c r="K44" s="95"/>
      <c r="L44" s="3"/>
      <c r="M44" s="3"/>
      <c r="N44" s="3"/>
      <c r="O44" s="3"/>
      <c r="P44" s="3"/>
      <c r="Q44" s="95"/>
      <c r="R44" s="3"/>
      <c r="S44" s="19"/>
    </row>
    <row r="45" spans="4:19" ht="18" customHeight="1">
      <c r="D45" s="8"/>
      <c r="E45" s="8"/>
      <c r="F45" s="96"/>
      <c r="G45" s="96"/>
      <c r="H45" s="97"/>
      <c r="I45" s="98" t="s">
        <v>79</v>
      </c>
      <c r="J45" s="99"/>
      <c r="K45" s="3"/>
      <c r="L45" s="3"/>
      <c r="M45" s="3"/>
      <c r="N45" s="3"/>
      <c r="O45" s="3"/>
      <c r="P45" s="3"/>
      <c r="Q45" s="3"/>
      <c r="R45" s="3"/>
      <c r="S45" s="19"/>
    </row>
    <row r="46" spans="1:18" ht="15.75" customHeight="1">
      <c r="A46" s="516"/>
      <c r="B46" s="516"/>
      <c r="C46" s="516"/>
      <c r="D46" s="516"/>
      <c r="E46" s="8"/>
      <c r="F46" s="8"/>
      <c r="G46" s="8"/>
      <c r="H46" s="8"/>
      <c r="I46" s="25" t="s">
        <v>80</v>
      </c>
      <c r="J46" s="25"/>
      <c r="L46" s="517"/>
      <c r="M46" s="518"/>
      <c r="N46" s="519"/>
      <c r="P46" s="25" t="s">
        <v>81</v>
      </c>
      <c r="Q46" s="517"/>
      <c r="R46" s="519"/>
    </row>
  </sheetData>
  <sheetProtection password="E3E8" sheet="1"/>
  <mergeCells count="66">
    <mergeCell ref="A1:G5"/>
    <mergeCell ref="I1:O2"/>
    <mergeCell ref="J4:K4"/>
    <mergeCell ref="M4:O4"/>
    <mergeCell ref="B10:B11"/>
    <mergeCell ref="C10:C11"/>
    <mergeCell ref="D10:H11"/>
    <mergeCell ref="B12:B13"/>
    <mergeCell ref="C12:C13"/>
    <mergeCell ref="B6:B7"/>
    <mergeCell ref="D7:G7"/>
    <mergeCell ref="A17:A24"/>
    <mergeCell ref="B17:B18"/>
    <mergeCell ref="C17:C18"/>
    <mergeCell ref="D17:H18"/>
    <mergeCell ref="B19:B20"/>
    <mergeCell ref="D16:H16"/>
    <mergeCell ref="Q4:R4"/>
    <mergeCell ref="A8:A15"/>
    <mergeCell ref="B8:B9"/>
    <mergeCell ref="C8:C9"/>
    <mergeCell ref="D8:H9"/>
    <mergeCell ref="D23:H24"/>
    <mergeCell ref="D12:H13"/>
    <mergeCell ref="B14:B15"/>
    <mergeCell ref="C14:C15"/>
    <mergeCell ref="D14:H15"/>
    <mergeCell ref="B30:B31"/>
    <mergeCell ref="C30:C31"/>
    <mergeCell ref="D30:H31"/>
    <mergeCell ref="C19:C20"/>
    <mergeCell ref="D19:H20"/>
    <mergeCell ref="B21:B22"/>
    <mergeCell ref="C21:C22"/>
    <mergeCell ref="D21:H22"/>
    <mergeCell ref="B23:B24"/>
    <mergeCell ref="C23:C24"/>
    <mergeCell ref="D25:H25"/>
    <mergeCell ref="C35:C36"/>
    <mergeCell ref="D35:H36"/>
    <mergeCell ref="A26:A33"/>
    <mergeCell ref="B26:B27"/>
    <mergeCell ref="C26:C27"/>
    <mergeCell ref="D26:H27"/>
    <mergeCell ref="B28:B29"/>
    <mergeCell ref="C28:C29"/>
    <mergeCell ref="D28:H29"/>
    <mergeCell ref="C37:C38"/>
    <mergeCell ref="D37:H38"/>
    <mergeCell ref="B39:B40"/>
    <mergeCell ref="C39:C40"/>
    <mergeCell ref="D43:H43"/>
    <mergeCell ref="B32:B33"/>
    <mergeCell ref="C32:C33"/>
    <mergeCell ref="D32:H33"/>
    <mergeCell ref="D34:H34"/>
    <mergeCell ref="A46:D46"/>
    <mergeCell ref="L46:N46"/>
    <mergeCell ref="Q46:R46"/>
    <mergeCell ref="D39:H40"/>
    <mergeCell ref="B41:B42"/>
    <mergeCell ref="C41:C42"/>
    <mergeCell ref="D41:H42"/>
    <mergeCell ref="A35:A42"/>
    <mergeCell ref="B35:B36"/>
    <mergeCell ref="B37:B3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4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0" t="s">
        <v>82</v>
      </c>
    </row>
    <row r="5" spans="1:9" ht="15.75" customHeight="1">
      <c r="A5" s="101" t="s">
        <v>83</v>
      </c>
      <c r="B5" s="554" t="str">
        <f>IF(Holdanmeldelse!C2&lt;&gt;0,Holdanmeldelse!C2," ")</f>
        <v> </v>
      </c>
      <c r="C5" s="554"/>
      <c r="D5" s="102" t="s">
        <v>29</v>
      </c>
      <c r="E5" s="555" t="str">
        <f>IF(Holdanmeldelse!C6&lt;&gt;0,Holdanmeldelse!C6," ")</f>
        <v> </v>
      </c>
      <c r="F5" s="555"/>
      <c r="G5" s="102" t="s">
        <v>84</v>
      </c>
      <c r="H5" s="556" t="str">
        <f>IF(Holdanmeldelse!G6&lt;&gt;0,Holdanmeldelse!G6," ")</f>
        <v> </v>
      </c>
      <c r="I5" s="556"/>
    </row>
    <row r="7" spans="1:5" ht="15.75" customHeight="1">
      <c r="A7" s="101" t="s">
        <v>85</v>
      </c>
      <c r="B7" s="555" t="str">
        <f>IF(Holdanmeldelse!N3&lt;&gt;0,Holdanmeldelse!N3," ")</f>
        <v> </v>
      </c>
      <c r="C7" s="555"/>
      <c r="D7" s="555"/>
      <c r="E7" s="555"/>
    </row>
    <row r="8" ht="13.5" customHeight="1" thickBot="1"/>
    <row r="9" spans="1:9" ht="15.75" customHeight="1" thickBot="1">
      <c r="A9" s="557" t="s">
        <v>86</v>
      </c>
      <c r="B9" s="557"/>
      <c r="C9" s="103"/>
      <c r="D9" s="104" t="s">
        <v>87</v>
      </c>
      <c r="E9" s="558" t="s">
        <v>88</v>
      </c>
      <c r="F9" s="559"/>
      <c r="G9" s="559"/>
      <c r="H9" s="560"/>
      <c r="I9" s="105" t="s">
        <v>89</v>
      </c>
    </row>
    <row r="10" spans="1:9" ht="15.75" customHeight="1">
      <c r="A10" s="549" t="s">
        <v>90</v>
      </c>
      <c r="B10" s="549"/>
      <c r="C10" s="550"/>
      <c r="D10" s="106"/>
      <c r="E10" s="551"/>
      <c r="F10" s="552"/>
      <c r="G10" s="552"/>
      <c r="H10" s="553"/>
      <c r="I10" s="107"/>
    </row>
    <row r="11" spans="1:9" ht="15.75" customHeight="1">
      <c r="A11" s="544" t="s">
        <v>91</v>
      </c>
      <c r="B11" s="544"/>
      <c r="C11" s="545"/>
      <c r="D11" s="108" t="s">
        <v>57</v>
      </c>
      <c r="E11" s="546"/>
      <c r="F11" s="547"/>
      <c r="G11" s="547"/>
      <c r="H11" s="548"/>
      <c r="I11" s="109"/>
    </row>
    <row r="12" spans="1:9" ht="15.75" customHeight="1">
      <c r="A12" s="544" t="s">
        <v>92</v>
      </c>
      <c r="B12" s="544"/>
      <c r="C12" s="545"/>
      <c r="D12" s="108" t="s">
        <v>57</v>
      </c>
      <c r="E12" s="546"/>
      <c r="F12" s="547"/>
      <c r="G12" s="547"/>
      <c r="H12" s="548"/>
      <c r="I12" s="109"/>
    </row>
    <row r="13" spans="1:9" ht="15.75" customHeight="1">
      <c r="A13" s="544" t="s">
        <v>93</v>
      </c>
      <c r="B13" s="544"/>
      <c r="C13" s="545"/>
      <c r="D13" s="108" t="s">
        <v>57</v>
      </c>
      <c r="E13" s="546"/>
      <c r="F13" s="547"/>
      <c r="G13" s="547"/>
      <c r="H13" s="548"/>
      <c r="I13" s="109"/>
    </row>
    <row r="14" spans="1:9" ht="15.75" customHeight="1">
      <c r="A14" s="544" t="s">
        <v>94</v>
      </c>
      <c r="B14" s="544"/>
      <c r="C14" s="545"/>
      <c r="D14" s="108"/>
      <c r="E14" s="546"/>
      <c r="F14" s="547"/>
      <c r="G14" s="547"/>
      <c r="H14" s="548"/>
      <c r="I14" s="109"/>
    </row>
    <row r="15" spans="1:9" ht="15.75" customHeight="1">
      <c r="A15" s="544" t="s">
        <v>95</v>
      </c>
      <c r="B15" s="544"/>
      <c r="C15" s="545"/>
      <c r="D15" s="108"/>
      <c r="E15" s="546"/>
      <c r="F15" s="547"/>
      <c r="G15" s="547"/>
      <c r="H15" s="548"/>
      <c r="I15" s="109"/>
    </row>
    <row r="16" spans="1:9" ht="15.75" customHeight="1">
      <c r="A16" s="544" t="s">
        <v>96</v>
      </c>
      <c r="B16" s="544"/>
      <c r="C16" s="545"/>
      <c r="D16" s="108"/>
      <c r="E16" s="546"/>
      <c r="F16" s="547"/>
      <c r="G16" s="547"/>
      <c r="H16" s="548"/>
      <c r="I16" s="109"/>
    </row>
    <row r="17" spans="1:9" ht="15.75" customHeight="1">
      <c r="A17" s="544" t="s">
        <v>97</v>
      </c>
      <c r="B17" s="544"/>
      <c r="C17" s="545"/>
      <c r="D17" s="108"/>
      <c r="E17" s="546"/>
      <c r="F17" s="547"/>
      <c r="G17" s="547"/>
      <c r="H17" s="548"/>
      <c r="I17" s="109"/>
    </row>
    <row r="18" spans="1:9" ht="15.75" customHeight="1">
      <c r="A18" s="544" t="s">
        <v>98</v>
      </c>
      <c r="B18" s="544"/>
      <c r="C18" s="545"/>
      <c r="D18" s="108"/>
      <c r="E18" s="546"/>
      <c r="F18" s="547"/>
      <c r="G18" s="547"/>
      <c r="H18" s="548"/>
      <c r="I18" s="109"/>
    </row>
    <row r="19" spans="1:9" ht="15.75" customHeight="1">
      <c r="A19" s="544" t="s">
        <v>99</v>
      </c>
      <c r="B19" s="544"/>
      <c r="C19" s="545"/>
      <c r="D19" s="108"/>
      <c r="E19" s="546"/>
      <c r="F19" s="547"/>
      <c r="G19" s="547"/>
      <c r="H19" s="548"/>
      <c r="I19" s="109"/>
    </row>
    <row r="20" spans="1:9" ht="15.75" customHeight="1">
      <c r="A20" s="544" t="s">
        <v>100</v>
      </c>
      <c r="B20" s="544"/>
      <c r="C20" s="545"/>
      <c r="D20" s="108"/>
      <c r="E20" s="546"/>
      <c r="F20" s="547"/>
      <c r="G20" s="547"/>
      <c r="H20" s="548"/>
      <c r="I20" s="109"/>
    </row>
    <row r="21" spans="1:9" ht="15.75" customHeight="1">
      <c r="A21" s="544" t="s">
        <v>101</v>
      </c>
      <c r="B21" s="544"/>
      <c r="C21" s="545"/>
      <c r="D21" s="108"/>
      <c r="E21" s="546"/>
      <c r="F21" s="547"/>
      <c r="G21" s="547"/>
      <c r="H21" s="548"/>
      <c r="I21" s="109"/>
    </row>
    <row r="22" spans="1:9" ht="15.75" customHeight="1">
      <c r="A22" s="544" t="s">
        <v>102</v>
      </c>
      <c r="B22" s="544"/>
      <c r="C22" s="545"/>
      <c r="D22" s="108"/>
      <c r="E22" s="546"/>
      <c r="F22" s="547"/>
      <c r="G22" s="547"/>
      <c r="H22" s="548"/>
      <c r="I22" s="109"/>
    </row>
    <row r="23" spans="1:9" ht="15.75" customHeight="1">
      <c r="A23" s="544" t="s">
        <v>103</v>
      </c>
      <c r="B23" s="544"/>
      <c r="C23" s="545"/>
      <c r="D23" s="108"/>
      <c r="E23" s="546"/>
      <c r="F23" s="547"/>
      <c r="G23" s="547"/>
      <c r="H23" s="548"/>
      <c r="I23" s="109"/>
    </row>
    <row r="24" spans="1:9" ht="15.75" customHeight="1">
      <c r="A24" s="544" t="s">
        <v>104</v>
      </c>
      <c r="B24" s="544"/>
      <c r="C24" s="545"/>
      <c r="D24" s="108"/>
      <c r="E24" s="546"/>
      <c r="F24" s="547"/>
      <c r="G24" s="547"/>
      <c r="H24" s="548"/>
      <c r="I24" s="109"/>
    </row>
    <row r="25" spans="1:9" ht="15.75" customHeight="1">
      <c r="A25" s="544" t="s">
        <v>105</v>
      </c>
      <c r="B25" s="544"/>
      <c r="C25" s="545"/>
      <c r="D25" s="108"/>
      <c r="E25" s="546"/>
      <c r="F25" s="547"/>
      <c r="G25" s="547"/>
      <c r="H25" s="548"/>
      <c r="I25" s="109"/>
    </row>
    <row r="26" spans="1:9" ht="15.75" customHeight="1">
      <c r="A26" s="544" t="s">
        <v>106</v>
      </c>
      <c r="B26" s="544"/>
      <c r="C26" s="545"/>
      <c r="D26" s="108"/>
      <c r="E26" s="546"/>
      <c r="F26" s="547"/>
      <c r="G26" s="547"/>
      <c r="H26" s="548"/>
      <c r="I26" s="109"/>
    </row>
    <row r="27" spans="1:9" ht="15.75" customHeight="1">
      <c r="A27" s="544" t="s">
        <v>107</v>
      </c>
      <c r="B27" s="544"/>
      <c r="C27" s="545"/>
      <c r="D27" s="108"/>
      <c r="E27" s="546"/>
      <c r="F27" s="547"/>
      <c r="G27" s="547"/>
      <c r="H27" s="548"/>
      <c r="I27" s="109"/>
    </row>
    <row r="28" spans="1:9" ht="15.75" customHeight="1">
      <c r="A28" s="544" t="s">
        <v>108</v>
      </c>
      <c r="B28" s="544"/>
      <c r="C28" s="545"/>
      <c r="D28" s="108"/>
      <c r="E28" s="546"/>
      <c r="F28" s="547"/>
      <c r="G28" s="547"/>
      <c r="H28" s="548"/>
      <c r="I28" s="109"/>
    </row>
    <row r="29" spans="1:9" ht="15.75" customHeight="1">
      <c r="A29" s="544"/>
      <c r="B29" s="544"/>
      <c r="C29" s="545"/>
      <c r="D29" s="108"/>
      <c r="E29" s="546"/>
      <c r="F29" s="547"/>
      <c r="G29" s="547"/>
      <c r="H29" s="548"/>
      <c r="I29" s="109"/>
    </row>
    <row r="30" spans="1:9" ht="15.75" customHeight="1">
      <c r="A30" s="544" t="s">
        <v>109</v>
      </c>
      <c r="B30" s="544"/>
      <c r="C30" s="545"/>
      <c r="D30" s="108"/>
      <c r="E30" s="546"/>
      <c r="F30" s="547"/>
      <c r="G30" s="547"/>
      <c r="H30" s="548"/>
      <c r="I30" s="109"/>
    </row>
    <row r="31" spans="1:9" ht="15.75" customHeight="1">
      <c r="A31" s="544" t="s">
        <v>110</v>
      </c>
      <c r="B31" s="544"/>
      <c r="C31" s="545"/>
      <c r="D31" s="108"/>
      <c r="E31" s="546"/>
      <c r="F31" s="547"/>
      <c r="G31" s="547"/>
      <c r="H31" s="548"/>
      <c r="I31" s="109"/>
    </row>
    <row r="32" spans="1:9" ht="15.75" customHeight="1">
      <c r="A32" s="544" t="s">
        <v>111</v>
      </c>
      <c r="B32" s="544"/>
      <c r="C32" s="545"/>
      <c r="D32" s="108"/>
      <c r="E32" s="546"/>
      <c r="F32" s="547"/>
      <c r="G32" s="547"/>
      <c r="H32" s="548"/>
      <c r="I32" s="109"/>
    </row>
    <row r="33" spans="1:9" ht="15.75" customHeight="1">
      <c r="A33" s="544" t="s">
        <v>112</v>
      </c>
      <c r="B33" s="544"/>
      <c r="C33" s="545"/>
      <c r="D33" s="108"/>
      <c r="E33" s="546"/>
      <c r="F33" s="547"/>
      <c r="G33" s="547"/>
      <c r="H33" s="548"/>
      <c r="I33" s="109"/>
    </row>
    <row r="35" ht="15.75" customHeight="1">
      <c r="A35" s="101" t="s">
        <v>78</v>
      </c>
    </row>
    <row r="36" ht="14.25" customHeight="1">
      <c r="A36" s="98" t="s">
        <v>113</v>
      </c>
    </row>
    <row r="37" ht="14.25" customHeight="1">
      <c r="A37" s="98" t="s">
        <v>114</v>
      </c>
    </row>
    <row r="39" spans="1:6" ht="15.75" customHeight="1">
      <c r="A39" s="101" t="s">
        <v>115</v>
      </c>
      <c r="B39" s="543"/>
      <c r="C39" s="543"/>
      <c r="D39" s="543"/>
      <c r="E39" s="543"/>
      <c r="F39" s="543"/>
    </row>
    <row r="43" ht="12.75">
      <c r="H43" s="110" t="s">
        <v>116</v>
      </c>
    </row>
  </sheetData>
  <sheetProtection/>
  <mergeCells count="55">
    <mergeCell ref="B5:C5"/>
    <mergeCell ref="E5:F5"/>
    <mergeCell ref="H5:I5"/>
    <mergeCell ref="B7:E7"/>
    <mergeCell ref="A9:B9"/>
    <mergeCell ref="E9:H9"/>
    <mergeCell ref="A10:C10"/>
    <mergeCell ref="E10:H10"/>
    <mergeCell ref="A11:C11"/>
    <mergeCell ref="E11:H11"/>
    <mergeCell ref="A12:C12"/>
    <mergeCell ref="E12:H12"/>
    <mergeCell ref="A13:C13"/>
    <mergeCell ref="E13:H13"/>
    <mergeCell ref="A14:C14"/>
    <mergeCell ref="E14:H14"/>
    <mergeCell ref="A15:C15"/>
    <mergeCell ref="E15:H15"/>
    <mergeCell ref="A16:C16"/>
    <mergeCell ref="E16:H16"/>
    <mergeCell ref="A17:C17"/>
    <mergeCell ref="E17:H17"/>
    <mergeCell ref="A18:C18"/>
    <mergeCell ref="E18:H18"/>
    <mergeCell ref="A19:C19"/>
    <mergeCell ref="E19:H19"/>
    <mergeCell ref="A20:C20"/>
    <mergeCell ref="E20:H20"/>
    <mergeCell ref="A21:C21"/>
    <mergeCell ref="E21:H21"/>
    <mergeCell ref="A22:C22"/>
    <mergeCell ref="E22:H22"/>
    <mergeCell ref="A23:C23"/>
    <mergeCell ref="E23:H23"/>
    <mergeCell ref="A24:C24"/>
    <mergeCell ref="E24:H24"/>
    <mergeCell ref="A25:C25"/>
    <mergeCell ref="E25:H25"/>
    <mergeCell ref="A26:C26"/>
    <mergeCell ref="E26:H26"/>
    <mergeCell ref="A27:C27"/>
    <mergeCell ref="E27:H27"/>
    <mergeCell ref="A28:C28"/>
    <mergeCell ref="E28:H28"/>
    <mergeCell ref="A29:C29"/>
    <mergeCell ref="E29:H29"/>
    <mergeCell ref="A30:C30"/>
    <mergeCell ref="E30:H30"/>
    <mergeCell ref="B39:F39"/>
    <mergeCell ref="A31:C31"/>
    <mergeCell ref="E31:H31"/>
    <mergeCell ref="A32:C32"/>
    <mergeCell ref="E32:H32"/>
    <mergeCell ref="A33:C33"/>
    <mergeCell ref="E33:H33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7"/>
  <sheetViews>
    <sheetView showGridLines="0" zoomScale="75" zoomScaleNormal="75" zoomScalePageLayoutView="0" workbookViewId="0" topLeftCell="A7">
      <selection activeCell="BF8" sqref="BF8"/>
    </sheetView>
  </sheetViews>
  <sheetFormatPr defaultColWidth="9.140625" defaultRowHeight="12.75"/>
  <cols>
    <col min="1" max="1" width="3.140625" style="111" customWidth="1"/>
    <col min="2" max="2" width="3.7109375" style="111" customWidth="1"/>
    <col min="3" max="3" width="8.28125" style="111" customWidth="1"/>
    <col min="4" max="4" width="3.00390625" style="111" customWidth="1"/>
    <col min="5" max="7" width="8.7109375" style="111" customWidth="1"/>
    <col min="8" max="8" width="7.28125" style="111" customWidth="1"/>
    <col min="9" max="9" width="3.00390625" style="111" customWidth="1"/>
    <col min="10" max="10" width="1.8515625" style="111" customWidth="1"/>
    <col min="11" max="11" width="3.00390625" style="111" customWidth="1"/>
    <col min="12" max="12" width="1.8515625" style="111" customWidth="1"/>
    <col min="13" max="13" width="3.00390625" style="111" customWidth="1"/>
    <col min="14" max="14" width="1.8515625" style="111" customWidth="1"/>
    <col min="15" max="15" width="3.00390625" style="111" customWidth="1"/>
    <col min="16" max="16" width="1.8515625" style="111" customWidth="1"/>
    <col min="17" max="17" width="3.00390625" style="111" customWidth="1"/>
    <col min="18" max="18" width="1.8515625" style="111" customWidth="1"/>
    <col min="19" max="19" width="3.00390625" style="111" customWidth="1"/>
    <col min="20" max="20" width="1.8515625" style="111" customWidth="1"/>
    <col min="21" max="21" width="3.00390625" style="111" customWidth="1"/>
    <col min="22" max="22" width="1.8515625" style="111" customWidth="1"/>
    <col min="23" max="23" width="3.00390625" style="111" customWidth="1"/>
    <col min="24" max="24" width="1.8515625" style="111" customWidth="1"/>
    <col min="25" max="25" width="3.00390625" style="111" customWidth="1"/>
    <col min="26" max="26" width="1.8515625" style="111" customWidth="1"/>
    <col min="27" max="27" width="3.00390625" style="111" customWidth="1"/>
    <col min="28" max="28" width="1.8515625" style="111" customWidth="1"/>
    <col min="29" max="29" width="3.00390625" style="111" customWidth="1"/>
    <col min="30" max="30" width="1.8515625" style="111" customWidth="1"/>
    <col min="31" max="31" width="3.00390625" style="111" customWidth="1"/>
    <col min="32" max="32" width="1.8515625" style="111" customWidth="1"/>
    <col min="33" max="33" width="3.00390625" style="111" customWidth="1"/>
    <col min="34" max="34" width="1.8515625" style="111" customWidth="1"/>
    <col min="35" max="35" width="3.00390625" style="111" customWidth="1"/>
    <col min="36" max="36" width="1.8515625" style="111" customWidth="1"/>
    <col min="37" max="37" width="3.00390625" style="111" customWidth="1"/>
    <col min="38" max="38" width="1.8515625" style="111" customWidth="1"/>
    <col min="39" max="39" width="3.00390625" style="111" customWidth="1"/>
    <col min="40" max="40" width="1.8515625" style="111" customWidth="1"/>
    <col min="41" max="41" width="3.00390625" style="111" customWidth="1"/>
    <col min="42" max="42" width="1.8515625" style="111" customWidth="1"/>
    <col min="43" max="43" width="3.00390625" style="111" customWidth="1"/>
    <col min="44" max="44" width="1.8515625" style="111" customWidth="1"/>
    <col min="45" max="46" width="6.8515625" style="111" customWidth="1"/>
    <col min="47" max="48" width="5.140625" style="111" customWidth="1"/>
    <col min="49" max="49" width="1.7109375" style="111" customWidth="1"/>
    <col min="50" max="50" width="5.57421875" style="111" customWidth="1"/>
    <col min="51" max="51" width="5.7109375" style="111" customWidth="1"/>
    <col min="52" max="52" width="3.7109375" style="111" customWidth="1"/>
    <col min="53" max="53" width="18.7109375" style="111" customWidth="1"/>
    <col min="54" max="54" width="3.421875" style="111" customWidth="1"/>
    <col min="55" max="16384" width="9.140625" style="111" customWidth="1"/>
  </cols>
  <sheetData>
    <row r="1" spans="1:54" ht="12.75" customHeight="1">
      <c r="A1" s="658"/>
      <c r="B1" s="658"/>
      <c r="C1" s="658"/>
      <c r="D1" s="658"/>
      <c r="E1" s="658"/>
      <c r="F1" s="658"/>
      <c r="G1" s="658"/>
      <c r="H1" s="112"/>
      <c r="I1" s="112"/>
      <c r="J1" s="663" t="s">
        <v>117</v>
      </c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W1" s="396" t="s">
        <v>182</v>
      </c>
      <c r="AX1" s="396"/>
      <c r="AY1" s="396"/>
      <c r="AZ1" s="396"/>
      <c r="BA1" s="396"/>
      <c r="BB1" s="113"/>
    </row>
    <row r="2" spans="1:54" ht="15" customHeight="1">
      <c r="A2" s="658"/>
      <c r="B2" s="658"/>
      <c r="C2" s="658"/>
      <c r="D2" s="658"/>
      <c r="E2" s="658"/>
      <c r="F2" s="658"/>
      <c r="G2" s="658"/>
      <c r="H2" s="112"/>
      <c r="I2" s="112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W2" s="665" t="s">
        <v>118</v>
      </c>
      <c r="AX2" s="665"/>
      <c r="AY2" s="397"/>
      <c r="AZ2" s="397"/>
      <c r="BA2" s="397"/>
      <c r="BB2" s="320"/>
    </row>
    <row r="3" spans="1:54" ht="15" customHeight="1">
      <c r="A3" s="658"/>
      <c r="B3" s="658"/>
      <c r="C3" s="658"/>
      <c r="D3" s="658"/>
      <c r="E3" s="658"/>
      <c r="F3" s="658"/>
      <c r="G3" s="658"/>
      <c r="H3" s="280"/>
      <c r="I3" s="280"/>
      <c r="J3" s="281"/>
      <c r="K3" s="281"/>
      <c r="L3" s="281"/>
      <c r="Q3" s="283"/>
      <c r="R3" s="284"/>
      <c r="S3" s="284"/>
      <c r="T3" s="283"/>
      <c r="U3" s="283"/>
      <c r="AG3" s="284"/>
      <c r="AH3" s="283"/>
      <c r="AS3" s="395"/>
      <c r="AW3" s="665" t="s">
        <v>119</v>
      </c>
      <c r="AX3" s="665"/>
      <c r="AY3" s="665"/>
      <c r="AZ3" s="665"/>
      <c r="BA3" s="397"/>
      <c r="BB3" s="320"/>
    </row>
    <row r="4" spans="1:55" ht="15" customHeight="1">
      <c r="A4" s="658"/>
      <c r="B4" s="658"/>
      <c r="C4" s="658"/>
      <c r="D4" s="658"/>
      <c r="E4" s="658"/>
      <c r="F4" s="658"/>
      <c r="G4" s="658"/>
      <c r="H4" s="282" t="s">
        <v>21</v>
      </c>
      <c r="I4" s="282"/>
      <c r="J4" s="282"/>
      <c r="M4" s="279" t="str">
        <f>IF(Holdanmeldelse!C2&lt;&gt;0,Holdanmeldelse!C2," ")</f>
        <v> </v>
      </c>
      <c r="N4" s="279"/>
      <c r="O4" s="279"/>
      <c r="Q4" s="659" t="s">
        <v>26</v>
      </c>
      <c r="R4" s="659"/>
      <c r="S4" s="659"/>
      <c r="T4" s="660" t="str">
        <f>IF(Holdanmeldelse!C4&lt;&gt;0,Holdanmeldelse!C4," ")</f>
        <v> </v>
      </c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281"/>
      <c r="AK4" s="664" t="s">
        <v>29</v>
      </c>
      <c r="AL4" s="664"/>
      <c r="AM4" s="664"/>
      <c r="AN4" s="664"/>
      <c r="AO4" s="412"/>
      <c r="AP4" s="412"/>
      <c r="AQ4" s="412"/>
      <c r="AR4" s="412"/>
      <c r="AS4" s="668" t="str">
        <f>IF(Holdanmeldelse!C6&lt;&gt;0,Holdanmeldelse!C6," ")</f>
        <v> </v>
      </c>
      <c r="AT4" s="668"/>
      <c r="AW4" s="666" t="s">
        <v>120</v>
      </c>
      <c r="AX4" s="666"/>
      <c r="AY4" s="666"/>
      <c r="AZ4" s="666"/>
      <c r="BA4" s="666"/>
      <c r="BB4" s="321"/>
      <c r="BC4" s="321"/>
    </row>
    <row r="5" spans="1:55" ht="15" customHeight="1">
      <c r="A5" s="658"/>
      <c r="B5" s="658"/>
      <c r="C5" s="658"/>
      <c r="D5" s="658"/>
      <c r="E5" s="658"/>
      <c r="F5" s="658"/>
      <c r="G5" s="658"/>
      <c r="H5" s="112"/>
      <c r="I5" s="661" t="s">
        <v>121</v>
      </c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W5" s="322" t="s">
        <v>122</v>
      </c>
      <c r="AX5" s="322"/>
      <c r="AY5" s="322"/>
      <c r="AZ5" s="322"/>
      <c r="BA5" s="322"/>
      <c r="BB5" s="322"/>
      <c r="BC5" s="322"/>
    </row>
    <row r="6" spans="1:56" ht="15" customHeight="1" thickBot="1">
      <c r="A6" s="658"/>
      <c r="B6" s="658"/>
      <c r="C6" s="658"/>
      <c r="D6" s="658"/>
      <c r="E6" s="658"/>
      <c r="F6" s="658"/>
      <c r="G6" s="658"/>
      <c r="H6" s="11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W6" s="667" t="s">
        <v>123</v>
      </c>
      <c r="AX6" s="667"/>
      <c r="AY6" s="667"/>
      <c r="AZ6" s="667"/>
      <c r="BA6" s="667"/>
      <c r="BB6" s="323"/>
      <c r="BC6" s="321"/>
      <c r="BD6" s="321"/>
    </row>
    <row r="7" spans="1:56" ht="18" customHeight="1" thickBot="1">
      <c r="A7" s="635" t="s">
        <v>124</v>
      </c>
      <c r="B7" s="115"/>
      <c r="C7" s="116" t="s">
        <v>38</v>
      </c>
      <c r="D7" s="117"/>
      <c r="E7" s="639" t="s">
        <v>33</v>
      </c>
      <c r="F7" s="639"/>
      <c r="G7" s="640"/>
      <c r="H7" s="118" t="s">
        <v>34</v>
      </c>
      <c r="I7" s="567">
        <v>1</v>
      </c>
      <c r="J7" s="568"/>
      <c r="K7" s="567">
        <v>2</v>
      </c>
      <c r="L7" s="568"/>
      <c r="M7" s="567">
        <v>3</v>
      </c>
      <c r="N7" s="568"/>
      <c r="O7" s="650">
        <v>4</v>
      </c>
      <c r="P7" s="651"/>
      <c r="Q7" s="650">
        <v>5</v>
      </c>
      <c r="R7" s="651"/>
      <c r="S7" s="567">
        <v>6</v>
      </c>
      <c r="T7" s="568"/>
      <c r="U7" s="567">
        <v>7</v>
      </c>
      <c r="V7" s="568"/>
      <c r="W7" s="650">
        <v>8</v>
      </c>
      <c r="X7" s="651"/>
      <c r="Y7" s="650">
        <v>9</v>
      </c>
      <c r="Z7" s="651"/>
      <c r="AA7" s="567">
        <v>10</v>
      </c>
      <c r="AB7" s="568"/>
      <c r="AC7" s="567">
        <v>11</v>
      </c>
      <c r="AD7" s="568"/>
      <c r="AE7" s="650">
        <v>12</v>
      </c>
      <c r="AF7" s="651"/>
      <c r="AG7" s="650">
        <v>13</v>
      </c>
      <c r="AH7" s="651"/>
      <c r="AI7" s="567">
        <v>14</v>
      </c>
      <c r="AJ7" s="568"/>
      <c r="AK7" s="567">
        <v>15</v>
      </c>
      <c r="AL7" s="568"/>
      <c r="AM7" s="650">
        <v>16</v>
      </c>
      <c r="AN7" s="651"/>
      <c r="AO7" s="567">
        <v>17</v>
      </c>
      <c r="AP7" s="569"/>
      <c r="AQ7" s="567">
        <v>18</v>
      </c>
      <c r="AR7" s="569"/>
      <c r="AS7" s="427" t="s">
        <v>125</v>
      </c>
      <c r="AT7" s="120" t="s">
        <v>126</v>
      </c>
      <c r="AU7" s="121">
        <v>19</v>
      </c>
      <c r="AV7" s="122">
        <v>20</v>
      </c>
      <c r="AW7" s="326"/>
      <c r="AX7" s="124" t="s">
        <v>24</v>
      </c>
      <c r="AY7" s="325" t="str">
        <f>IF(Holdanmeldelse!N3&lt;&gt;0,Holdanmeldelse!N3," ")</f>
        <v> </v>
      </c>
      <c r="AZ7" s="325"/>
      <c r="BA7" s="325"/>
      <c r="BB7" s="125"/>
      <c r="BC7" s="141"/>
      <c r="BD7" s="141"/>
    </row>
    <row r="8" spans="1:54" ht="21.75" customHeight="1" thickBot="1">
      <c r="A8" s="636"/>
      <c r="B8" s="126">
        <v>1</v>
      </c>
      <c r="C8" s="127" t="str">
        <f>IF(Holdanmeldelse!C10&lt;&gt;0,Holdanmeldelse!C10," ")</f>
        <v> </v>
      </c>
      <c r="D8" s="628" t="str">
        <f>IF(Holdanmeldelse!D10&lt;&gt;0,Holdanmeldelse!D10," ")</f>
        <v> </v>
      </c>
      <c r="E8" s="629"/>
      <c r="F8" s="629"/>
      <c r="G8" s="630"/>
      <c r="H8" s="128">
        <f>IF(Holdanmeldelse!H10&lt;&gt;0,Holdanmeldelse!H10," ")</f>
      </c>
      <c r="I8" s="129" t="s">
        <v>57</v>
      </c>
      <c r="J8" s="130"/>
      <c r="K8" s="129" t="s">
        <v>57</v>
      </c>
      <c r="L8" s="130"/>
      <c r="M8" s="129" t="s">
        <v>57</v>
      </c>
      <c r="N8" s="130"/>
      <c r="O8" s="131" t="s">
        <v>57</v>
      </c>
      <c r="P8" s="132">
        <v>2</v>
      </c>
      <c r="Q8" s="129" t="s">
        <v>57</v>
      </c>
      <c r="R8" s="130"/>
      <c r="S8" s="129" t="s">
        <v>57</v>
      </c>
      <c r="T8" s="130"/>
      <c r="U8" s="129" t="s">
        <v>57</v>
      </c>
      <c r="V8" s="130"/>
      <c r="W8" s="131" t="s">
        <v>57</v>
      </c>
      <c r="X8" s="132">
        <v>3</v>
      </c>
      <c r="Y8" s="129" t="s">
        <v>57</v>
      </c>
      <c r="Z8" s="130"/>
      <c r="AA8" s="129" t="s">
        <v>57</v>
      </c>
      <c r="AB8" s="130"/>
      <c r="AC8" s="129" t="s">
        <v>57</v>
      </c>
      <c r="AD8" s="130"/>
      <c r="AE8" s="131"/>
      <c r="AF8" s="132">
        <v>4</v>
      </c>
      <c r="AG8" s="129" t="s">
        <v>57</v>
      </c>
      <c r="AH8" s="130"/>
      <c r="AI8" s="129" t="s">
        <v>57</v>
      </c>
      <c r="AJ8" s="130"/>
      <c r="AK8" s="129" t="s">
        <v>57</v>
      </c>
      <c r="AL8" s="134"/>
      <c r="AM8" s="416"/>
      <c r="AN8" s="417">
        <v>1</v>
      </c>
      <c r="AO8" s="416"/>
      <c r="AP8" s="417">
        <v>2</v>
      </c>
      <c r="AQ8" s="431"/>
      <c r="AR8" s="435">
        <v>4</v>
      </c>
      <c r="AS8" s="302"/>
      <c r="AT8" s="138" t="s">
        <v>57</v>
      </c>
      <c r="AU8" s="139"/>
      <c r="AV8" s="140"/>
      <c r="AW8" s="327"/>
      <c r="AX8" s="324" t="s">
        <v>23</v>
      </c>
      <c r="AY8" s="631">
        <f>IF(Holdanmeldelse!L3&lt;&gt;0,Holdanmeldelse!L3,"")</f>
      </c>
      <c r="AZ8" s="631"/>
      <c r="BA8" s="631"/>
      <c r="BB8" s="143"/>
    </row>
    <row r="9" spans="1:54" ht="21.75" customHeight="1" thickBot="1">
      <c r="A9" s="636"/>
      <c r="B9" s="126">
        <v>2</v>
      </c>
      <c r="C9" s="127" t="str">
        <f>IF(Holdanmeldelse!C11&lt;&gt;0,Holdanmeldelse!C11," ")</f>
        <v> </v>
      </c>
      <c r="D9" s="628" t="str">
        <f>IF(Holdanmeldelse!D11&lt;&gt;0,Holdanmeldelse!D11," ")</f>
        <v> </v>
      </c>
      <c r="E9" s="629"/>
      <c r="F9" s="629"/>
      <c r="G9" s="630"/>
      <c r="H9" s="128">
        <f>IF(Holdanmeldelse!H11&lt;&gt;0,Holdanmeldelse!H11," ")</f>
      </c>
      <c r="I9" s="129" t="s">
        <v>57</v>
      </c>
      <c r="J9" s="130"/>
      <c r="K9" s="129" t="s">
        <v>57</v>
      </c>
      <c r="L9" s="130"/>
      <c r="M9" s="131" t="s">
        <v>57</v>
      </c>
      <c r="N9" s="132">
        <v>1</v>
      </c>
      <c r="O9" s="129" t="s">
        <v>57</v>
      </c>
      <c r="P9" s="130"/>
      <c r="Q9" s="129" t="s">
        <v>57</v>
      </c>
      <c r="R9" s="130"/>
      <c r="S9" s="129" t="s">
        <v>57</v>
      </c>
      <c r="T9" s="130"/>
      <c r="U9" s="131" t="s">
        <v>57</v>
      </c>
      <c r="V9" s="132">
        <v>4</v>
      </c>
      <c r="W9" s="129" t="s">
        <v>57</v>
      </c>
      <c r="X9" s="130"/>
      <c r="Y9" s="129" t="s">
        <v>57</v>
      </c>
      <c r="Z9" s="130"/>
      <c r="AA9" s="129" t="s">
        <v>57</v>
      </c>
      <c r="AB9" s="130"/>
      <c r="AC9" s="131" t="s">
        <v>57</v>
      </c>
      <c r="AD9" s="132">
        <v>3</v>
      </c>
      <c r="AE9" s="129" t="s">
        <v>57</v>
      </c>
      <c r="AF9" s="130"/>
      <c r="AG9" s="129" t="s">
        <v>57</v>
      </c>
      <c r="AH9" s="130"/>
      <c r="AI9" s="129" t="s">
        <v>57</v>
      </c>
      <c r="AJ9" s="130"/>
      <c r="AK9" s="131" t="s">
        <v>57</v>
      </c>
      <c r="AL9" s="413">
        <v>2</v>
      </c>
      <c r="AM9" s="414"/>
      <c r="AN9" s="415"/>
      <c r="AO9" s="423"/>
      <c r="AP9" s="424">
        <v>2</v>
      </c>
      <c r="AQ9" s="432"/>
      <c r="AR9" s="436">
        <v>4</v>
      </c>
      <c r="AS9" s="302" t="s">
        <v>57</v>
      </c>
      <c r="AT9" s="138" t="s">
        <v>127</v>
      </c>
      <c r="AU9" s="139"/>
      <c r="AV9" s="140"/>
      <c r="AW9" s="327"/>
      <c r="AX9" s="141"/>
      <c r="AY9" s="144"/>
      <c r="AZ9" s="145"/>
      <c r="BA9" s="145"/>
      <c r="BB9" s="143"/>
    </row>
    <row r="10" spans="1:54" ht="21.75" customHeight="1" thickBot="1">
      <c r="A10" s="636"/>
      <c r="B10" s="126">
        <v>3</v>
      </c>
      <c r="C10" s="127" t="str">
        <f>IF(Holdanmeldelse!C12&lt;&gt;0,Holdanmeldelse!C12," ")</f>
        <v> </v>
      </c>
      <c r="D10" s="628" t="str">
        <f>IF(Holdanmeldelse!D12&lt;&gt;0,Holdanmeldelse!D12," ")</f>
        <v> </v>
      </c>
      <c r="E10" s="629"/>
      <c r="F10" s="629"/>
      <c r="G10" s="630"/>
      <c r="H10" s="128">
        <f>IF(Holdanmeldelse!H12&lt;&gt;0,Holdanmeldelse!H12," ")</f>
      </c>
      <c r="I10" s="146" t="s">
        <v>57</v>
      </c>
      <c r="J10" s="147"/>
      <c r="K10" s="131" t="s">
        <v>57</v>
      </c>
      <c r="L10" s="132">
        <v>2</v>
      </c>
      <c r="M10" s="129" t="s">
        <v>57</v>
      </c>
      <c r="N10" s="130"/>
      <c r="O10" s="129" t="s">
        <v>57</v>
      </c>
      <c r="P10" s="130"/>
      <c r="Q10" s="146" t="s">
        <v>57</v>
      </c>
      <c r="R10" s="148"/>
      <c r="S10" s="131" t="s">
        <v>57</v>
      </c>
      <c r="T10" s="132">
        <v>1</v>
      </c>
      <c r="U10" s="129" t="s">
        <v>57</v>
      </c>
      <c r="V10" s="130"/>
      <c r="W10" s="129" t="s">
        <v>57</v>
      </c>
      <c r="X10" s="130"/>
      <c r="Y10" s="146" t="s">
        <v>57</v>
      </c>
      <c r="Z10" s="148"/>
      <c r="AA10" s="131" t="s">
        <v>57</v>
      </c>
      <c r="AB10" s="132">
        <v>4</v>
      </c>
      <c r="AC10" s="129" t="s">
        <v>57</v>
      </c>
      <c r="AD10" s="130"/>
      <c r="AE10" s="129" t="s">
        <v>57</v>
      </c>
      <c r="AF10" s="130"/>
      <c r="AG10" s="131" t="s">
        <v>57</v>
      </c>
      <c r="AH10" s="132">
        <v>3</v>
      </c>
      <c r="AI10" s="146" t="s">
        <v>57</v>
      </c>
      <c r="AJ10" s="148"/>
      <c r="AK10" s="129" t="s">
        <v>57</v>
      </c>
      <c r="AL10" s="130"/>
      <c r="AM10" s="289"/>
      <c r="AN10" s="130"/>
      <c r="AO10" s="416"/>
      <c r="AP10" s="417">
        <v>2</v>
      </c>
      <c r="AQ10" s="433"/>
      <c r="AR10" s="437">
        <v>4</v>
      </c>
      <c r="AS10" s="302" t="s">
        <v>57</v>
      </c>
      <c r="AT10" s="138" t="s">
        <v>57</v>
      </c>
      <c r="AU10" s="139"/>
      <c r="AV10" s="140"/>
      <c r="AW10" s="327"/>
      <c r="AX10" s="647" t="s">
        <v>128</v>
      </c>
      <c r="AY10" s="647"/>
      <c r="AZ10" s="141"/>
      <c r="BA10" s="626"/>
      <c r="BB10" s="143"/>
    </row>
    <row r="11" spans="1:54" ht="21.75" customHeight="1" thickBot="1">
      <c r="A11" s="636"/>
      <c r="B11" s="126">
        <v>4</v>
      </c>
      <c r="C11" s="127" t="str">
        <f>IF(Holdanmeldelse!C13&lt;&gt;0,Holdanmeldelse!C13," ")</f>
        <v> </v>
      </c>
      <c r="D11" s="628" t="str">
        <f>IF(Holdanmeldelse!D13&lt;&gt;0,Holdanmeldelse!D13," ")</f>
        <v> </v>
      </c>
      <c r="E11" s="629"/>
      <c r="F11" s="629"/>
      <c r="G11" s="630"/>
      <c r="H11" s="128">
        <f>IF(Holdanmeldelse!H13&lt;&gt;0,Holdanmeldelse!H13," ")</f>
      </c>
      <c r="I11" s="150"/>
      <c r="J11" s="136">
        <v>3</v>
      </c>
      <c r="K11" s="151"/>
      <c r="L11" s="133"/>
      <c r="M11" s="129"/>
      <c r="N11" s="130"/>
      <c r="O11" s="129"/>
      <c r="P11" s="130"/>
      <c r="Q11" s="150"/>
      <c r="R11" s="136">
        <v>4</v>
      </c>
      <c r="S11" s="151"/>
      <c r="T11" s="133"/>
      <c r="U11" s="129"/>
      <c r="V11" s="130"/>
      <c r="W11" s="129"/>
      <c r="X11" s="130"/>
      <c r="Y11" s="150"/>
      <c r="Z11" s="136">
        <v>2</v>
      </c>
      <c r="AA11" s="151"/>
      <c r="AB11" s="133"/>
      <c r="AC11" s="129"/>
      <c r="AD11" s="130"/>
      <c r="AE11" s="129"/>
      <c r="AF11" s="130"/>
      <c r="AG11" s="152"/>
      <c r="AH11" s="153"/>
      <c r="AI11" s="150"/>
      <c r="AJ11" s="136">
        <v>1</v>
      </c>
      <c r="AK11" s="137"/>
      <c r="AL11" s="130"/>
      <c r="AM11" s="289"/>
      <c r="AN11" s="130"/>
      <c r="AO11" s="425"/>
      <c r="AP11" s="426">
        <v>2</v>
      </c>
      <c r="AQ11" s="434"/>
      <c r="AR11" s="438">
        <v>4</v>
      </c>
      <c r="AS11" s="386"/>
      <c r="AT11" s="158"/>
      <c r="AU11" s="159"/>
      <c r="AV11" s="160"/>
      <c r="AW11" s="327"/>
      <c r="AX11" s="324"/>
      <c r="AY11" s="155"/>
      <c r="AZ11" s="141"/>
      <c r="BA11" s="627"/>
      <c r="BB11" s="143"/>
    </row>
    <row r="12" spans="1:54" ht="20.25" customHeight="1">
      <c r="A12" s="636"/>
      <c r="B12" s="161"/>
      <c r="C12" s="127" t="str">
        <f>IF(Holdanmeldelse!C14&lt;&gt;0,Holdanmeldelse!C14," ")</f>
        <v> </v>
      </c>
      <c r="D12" s="641" t="str">
        <f>IF(Holdanmeldelse!D14&lt;&gt;0,Holdanmeldelse!D14," ")</f>
        <v> </v>
      </c>
      <c r="E12" s="641"/>
      <c r="F12" s="641"/>
      <c r="G12" s="641"/>
      <c r="H12" s="162"/>
      <c r="I12" s="617"/>
      <c r="J12" s="618"/>
      <c r="K12" s="578"/>
      <c r="L12" s="579"/>
      <c r="M12" s="652"/>
      <c r="N12" s="653"/>
      <c r="O12" s="652"/>
      <c r="P12" s="653"/>
      <c r="Q12" s="617"/>
      <c r="R12" s="618"/>
      <c r="S12" s="578"/>
      <c r="T12" s="579"/>
      <c r="U12" s="578"/>
      <c r="V12" s="579"/>
      <c r="W12" s="578"/>
      <c r="X12" s="579"/>
      <c r="Y12" s="617"/>
      <c r="Z12" s="618"/>
      <c r="AA12" s="578"/>
      <c r="AB12" s="579"/>
      <c r="AC12" s="578"/>
      <c r="AD12" s="579"/>
      <c r="AE12" s="578"/>
      <c r="AF12" s="579"/>
      <c r="AG12" s="578"/>
      <c r="AH12" s="579"/>
      <c r="AI12" s="617"/>
      <c r="AJ12" s="618"/>
      <c r="AK12" s="578"/>
      <c r="AL12" s="579"/>
      <c r="AM12" s="583"/>
      <c r="AN12" s="656"/>
      <c r="AO12" s="583"/>
      <c r="AP12" s="584"/>
      <c r="AQ12" s="583"/>
      <c r="AR12" s="584"/>
      <c r="AS12" s="618"/>
      <c r="AT12" s="576"/>
      <c r="AU12" s="642"/>
      <c r="AV12" s="643"/>
      <c r="AW12" s="328"/>
      <c r="AX12" s="141"/>
      <c r="AY12" s="141"/>
      <c r="AZ12" s="141"/>
      <c r="BA12" s="165" t="s">
        <v>129</v>
      </c>
      <c r="BB12" s="143"/>
    </row>
    <row r="13" spans="1:54" ht="15.75" customHeight="1" thickBot="1">
      <c r="A13" s="637"/>
      <c r="B13" s="613"/>
      <c r="C13" s="614"/>
      <c r="D13" s="615" t="s">
        <v>43</v>
      </c>
      <c r="E13" s="616"/>
      <c r="F13" s="616"/>
      <c r="G13" s="616"/>
      <c r="H13" s="166" t="s">
        <v>130</v>
      </c>
      <c r="I13" s="561"/>
      <c r="J13" s="562"/>
      <c r="K13" s="561"/>
      <c r="L13" s="562"/>
      <c r="M13" s="654"/>
      <c r="N13" s="655"/>
      <c r="O13" s="654"/>
      <c r="P13" s="655"/>
      <c r="Q13" s="561"/>
      <c r="R13" s="562"/>
      <c r="S13" s="561"/>
      <c r="T13" s="562"/>
      <c r="U13" s="561"/>
      <c r="V13" s="562"/>
      <c r="W13" s="561"/>
      <c r="X13" s="562"/>
      <c r="Y13" s="561"/>
      <c r="Z13" s="562"/>
      <c r="AA13" s="561"/>
      <c r="AB13" s="562"/>
      <c r="AC13" s="561"/>
      <c r="AD13" s="562"/>
      <c r="AE13" s="561"/>
      <c r="AF13" s="562"/>
      <c r="AG13" s="561"/>
      <c r="AH13" s="562"/>
      <c r="AI13" s="561"/>
      <c r="AJ13" s="562"/>
      <c r="AK13" s="561"/>
      <c r="AL13" s="562"/>
      <c r="AM13" s="585"/>
      <c r="AN13" s="657"/>
      <c r="AO13" s="585"/>
      <c r="AP13" s="586"/>
      <c r="AQ13" s="585"/>
      <c r="AR13" s="586"/>
      <c r="AS13" s="562"/>
      <c r="AT13" s="577"/>
      <c r="AU13" s="621"/>
      <c r="AV13" s="622"/>
      <c r="AW13" s="329"/>
      <c r="AX13" s="168"/>
      <c r="AY13" s="168"/>
      <c r="AZ13" s="168"/>
      <c r="BA13" s="169" t="s">
        <v>131</v>
      </c>
      <c r="BB13" s="170"/>
    </row>
    <row r="14" spans="1:54" ht="7.5" customHeight="1" thickBot="1">
      <c r="A14" s="171"/>
      <c r="B14" s="172"/>
      <c r="C14" s="173"/>
      <c r="D14" s="173"/>
      <c r="E14" s="173"/>
      <c r="F14" s="173"/>
      <c r="G14" s="173"/>
      <c r="H14" s="173"/>
      <c r="I14" s="173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405"/>
      <c r="AP14" s="405"/>
      <c r="AQ14" s="405"/>
      <c r="AR14" s="405"/>
      <c r="AS14" s="172"/>
      <c r="AT14" s="172"/>
      <c r="AU14" s="172"/>
      <c r="AV14" s="172"/>
      <c r="AW14" s="172"/>
      <c r="AX14" s="114"/>
      <c r="AY14" s="114"/>
      <c r="AZ14" s="114"/>
      <c r="BA14" s="114"/>
      <c r="BB14" s="114"/>
    </row>
    <row r="15" spans="1:54" ht="18" customHeight="1" thickBot="1">
      <c r="A15" s="635" t="s">
        <v>132</v>
      </c>
      <c r="B15" s="115"/>
      <c r="C15" s="116" t="s">
        <v>38</v>
      </c>
      <c r="D15" s="117"/>
      <c r="E15" s="639" t="s">
        <v>33</v>
      </c>
      <c r="F15" s="639"/>
      <c r="G15" s="640"/>
      <c r="H15" s="118" t="s">
        <v>34</v>
      </c>
      <c r="I15" s="581">
        <v>1</v>
      </c>
      <c r="J15" s="582"/>
      <c r="K15" s="581">
        <v>2</v>
      </c>
      <c r="L15" s="582"/>
      <c r="M15" s="581">
        <v>3</v>
      </c>
      <c r="N15" s="582"/>
      <c r="O15" s="632">
        <v>4</v>
      </c>
      <c r="P15" s="633"/>
      <c r="Q15" s="632">
        <v>5</v>
      </c>
      <c r="R15" s="633"/>
      <c r="S15" s="581">
        <v>6</v>
      </c>
      <c r="T15" s="582"/>
      <c r="U15" s="581">
        <v>7</v>
      </c>
      <c r="V15" s="582"/>
      <c r="W15" s="632">
        <v>8</v>
      </c>
      <c r="X15" s="633"/>
      <c r="Y15" s="632">
        <v>9</v>
      </c>
      <c r="Z15" s="633"/>
      <c r="AA15" s="581">
        <v>10</v>
      </c>
      <c r="AB15" s="582"/>
      <c r="AC15" s="581">
        <v>11</v>
      </c>
      <c r="AD15" s="582"/>
      <c r="AE15" s="632">
        <v>12</v>
      </c>
      <c r="AF15" s="633"/>
      <c r="AG15" s="632">
        <v>13</v>
      </c>
      <c r="AH15" s="633"/>
      <c r="AI15" s="581">
        <v>14</v>
      </c>
      <c r="AJ15" s="582"/>
      <c r="AK15" s="581">
        <v>15</v>
      </c>
      <c r="AL15" s="582"/>
      <c r="AM15" s="632">
        <v>16</v>
      </c>
      <c r="AN15" s="633"/>
      <c r="AO15" s="581">
        <v>17</v>
      </c>
      <c r="AP15" s="582"/>
      <c r="AQ15" s="580">
        <v>18</v>
      </c>
      <c r="AR15" s="580"/>
      <c r="AS15" s="303" t="s">
        <v>125</v>
      </c>
      <c r="AT15" s="120" t="s">
        <v>126</v>
      </c>
      <c r="AU15" s="121">
        <v>19</v>
      </c>
      <c r="AV15" s="122">
        <v>20</v>
      </c>
      <c r="AW15" s="123"/>
      <c r="AX15" s="124" t="s">
        <v>24</v>
      </c>
      <c r="AY15" s="631" t="str">
        <f>IF(Holdanmeldelse!N4&lt;&gt;0,Holdanmeldelse!N4," ")</f>
        <v> </v>
      </c>
      <c r="AZ15" s="631"/>
      <c r="BA15" s="631"/>
      <c r="BB15" s="125"/>
    </row>
    <row r="16" spans="1:54" ht="21.75" customHeight="1" thickBot="1">
      <c r="A16" s="636"/>
      <c r="B16" s="126">
        <v>1</v>
      </c>
      <c r="C16" s="127" t="str">
        <f>IF(Holdanmeldelse!M10&lt;&gt;0,Holdanmeldelse!M10," ")</f>
        <v> </v>
      </c>
      <c r="D16" s="628" t="str">
        <f>IF(Holdanmeldelse!N10&lt;&gt;0,Holdanmeldelse!N10," ")</f>
        <v> </v>
      </c>
      <c r="E16" s="629"/>
      <c r="F16" s="629"/>
      <c r="G16" s="630"/>
      <c r="H16" s="128">
        <f>IF(Holdanmeldelse!R10&lt;&gt;0,Holdanmeldelse!R10," ")</f>
      </c>
      <c r="I16" s="131"/>
      <c r="J16" s="132">
        <v>2</v>
      </c>
      <c r="K16" s="129" t="s">
        <v>57</v>
      </c>
      <c r="L16" s="130"/>
      <c r="M16" s="129" t="s">
        <v>57</v>
      </c>
      <c r="N16" s="130"/>
      <c r="O16" s="129" t="s">
        <v>57</v>
      </c>
      <c r="P16" s="130"/>
      <c r="Q16" s="129" t="s">
        <v>57</v>
      </c>
      <c r="R16" s="130"/>
      <c r="S16" s="131"/>
      <c r="T16" s="132">
        <v>4</v>
      </c>
      <c r="U16" s="129" t="s">
        <v>57</v>
      </c>
      <c r="V16" s="130"/>
      <c r="W16" s="129" t="s">
        <v>57</v>
      </c>
      <c r="X16" s="130"/>
      <c r="Y16" s="129" t="s">
        <v>57</v>
      </c>
      <c r="Z16" s="130"/>
      <c r="AA16" s="129" t="s">
        <v>57</v>
      </c>
      <c r="AB16" s="130"/>
      <c r="AC16" s="131"/>
      <c r="AD16" s="132">
        <v>1</v>
      </c>
      <c r="AE16" s="129" t="s">
        <v>57</v>
      </c>
      <c r="AF16" s="130"/>
      <c r="AG16" s="129" t="s">
        <v>57</v>
      </c>
      <c r="AH16" s="130"/>
      <c r="AI16" s="129" t="s">
        <v>57</v>
      </c>
      <c r="AJ16" s="130"/>
      <c r="AK16" s="129" t="s">
        <v>57</v>
      </c>
      <c r="AL16" s="134"/>
      <c r="AM16" s="376"/>
      <c r="AN16" s="136">
        <v>3</v>
      </c>
      <c r="AO16" s="419"/>
      <c r="AP16" s="417">
        <v>4</v>
      </c>
      <c r="AQ16" s="416"/>
      <c r="AR16" s="419">
        <v>1</v>
      </c>
      <c r="AS16" s="304"/>
      <c r="AT16" s="138" t="s">
        <v>57</v>
      </c>
      <c r="AU16" s="174"/>
      <c r="AV16" s="175"/>
      <c r="AW16" s="141"/>
      <c r="AX16" s="142" t="s">
        <v>23</v>
      </c>
      <c r="AY16" s="631">
        <f>IF(Holdanmeldelse!L4&lt;&gt;0,Holdanmeldelse!L4,"")</f>
      </c>
      <c r="AZ16" s="631"/>
      <c r="BA16" s="631"/>
      <c r="BB16" s="143"/>
    </row>
    <row r="17" spans="1:54" ht="21.75" customHeight="1" thickBot="1">
      <c r="A17" s="636"/>
      <c r="B17" s="126">
        <v>2</v>
      </c>
      <c r="C17" s="127" t="str">
        <f>IF(Holdanmeldelse!M11&lt;&gt;0,Holdanmeldelse!M11," ")</f>
        <v> </v>
      </c>
      <c r="D17" s="628" t="str">
        <f>IF(Holdanmeldelse!N11&lt;&gt;0,Holdanmeldelse!N11," ")</f>
        <v> </v>
      </c>
      <c r="E17" s="629"/>
      <c r="F17" s="629"/>
      <c r="G17" s="630"/>
      <c r="H17" s="128">
        <f>IF(Holdanmeldelse!R11&lt;&gt;0,Holdanmeldelse!R11," ")</f>
      </c>
      <c r="I17" s="129" t="s">
        <v>57</v>
      </c>
      <c r="J17" s="130"/>
      <c r="K17" s="131" t="s">
        <v>57</v>
      </c>
      <c r="L17" s="132">
        <v>1</v>
      </c>
      <c r="M17" s="129" t="s">
        <v>57</v>
      </c>
      <c r="N17" s="130"/>
      <c r="O17" s="129" t="s">
        <v>57</v>
      </c>
      <c r="P17" s="130"/>
      <c r="Q17" s="131" t="s">
        <v>57</v>
      </c>
      <c r="R17" s="132">
        <v>3</v>
      </c>
      <c r="S17" s="129" t="s">
        <v>57</v>
      </c>
      <c r="T17" s="130"/>
      <c r="U17" s="129" t="s">
        <v>57</v>
      </c>
      <c r="V17" s="130"/>
      <c r="W17" s="129" t="s">
        <v>57</v>
      </c>
      <c r="X17" s="130"/>
      <c r="Y17" s="129" t="s">
        <v>57</v>
      </c>
      <c r="Z17" s="130"/>
      <c r="AA17" s="129" t="s">
        <v>57</v>
      </c>
      <c r="AB17" s="130"/>
      <c r="AC17" s="129" t="s">
        <v>57</v>
      </c>
      <c r="AD17" s="130"/>
      <c r="AE17" s="131" t="s">
        <v>57</v>
      </c>
      <c r="AF17" s="132">
        <v>2</v>
      </c>
      <c r="AG17" s="129" t="s">
        <v>57</v>
      </c>
      <c r="AH17" s="130"/>
      <c r="AI17" s="129" t="s">
        <v>57</v>
      </c>
      <c r="AJ17" s="130"/>
      <c r="AK17" s="131" t="s">
        <v>57</v>
      </c>
      <c r="AL17" s="132">
        <v>4</v>
      </c>
      <c r="AM17" s="133"/>
      <c r="AN17" s="306"/>
      <c r="AO17" s="423"/>
      <c r="AP17" s="424">
        <v>4</v>
      </c>
      <c r="AQ17" s="423"/>
      <c r="AR17" s="428">
        <v>1</v>
      </c>
      <c r="AS17" s="305" t="s">
        <v>57</v>
      </c>
      <c r="AT17" s="384" t="s">
        <v>127</v>
      </c>
      <c r="AU17" s="126"/>
      <c r="AV17" s="175"/>
      <c r="AW17" s="141"/>
      <c r="AX17" s="141"/>
      <c r="AY17" s="144"/>
      <c r="AZ17" s="145"/>
      <c r="BA17" s="145"/>
      <c r="BB17" s="143"/>
    </row>
    <row r="18" spans="1:54" ht="21.75" customHeight="1" thickBot="1">
      <c r="A18" s="636"/>
      <c r="B18" s="126">
        <v>3</v>
      </c>
      <c r="C18" s="127" t="str">
        <f>IF(Holdanmeldelse!M12&lt;&gt;0,Holdanmeldelse!M12," ")</f>
        <v> </v>
      </c>
      <c r="D18" s="628" t="str">
        <f>IF(Holdanmeldelse!N12&lt;&gt;0,Holdanmeldelse!N12," ")</f>
        <v> </v>
      </c>
      <c r="E18" s="629"/>
      <c r="F18" s="629"/>
      <c r="G18" s="630"/>
      <c r="H18" s="128">
        <f>IF(Holdanmeldelse!R12&lt;&gt;0,Holdanmeldelse!R12," ")</f>
      </c>
      <c r="I18" s="129" t="s">
        <v>57</v>
      </c>
      <c r="J18" s="130"/>
      <c r="K18" s="129" t="s">
        <v>57</v>
      </c>
      <c r="L18" s="130"/>
      <c r="M18" s="146" t="s">
        <v>57</v>
      </c>
      <c r="N18" s="148"/>
      <c r="O18" s="131" t="s">
        <v>57</v>
      </c>
      <c r="P18" s="132">
        <v>1</v>
      </c>
      <c r="Q18" s="129" t="s">
        <v>57</v>
      </c>
      <c r="R18" s="130"/>
      <c r="S18" s="129" t="s">
        <v>57</v>
      </c>
      <c r="T18" s="130"/>
      <c r="U18" s="131" t="s">
        <v>57</v>
      </c>
      <c r="V18" s="132">
        <v>3</v>
      </c>
      <c r="W18" s="146" t="s">
        <v>57</v>
      </c>
      <c r="X18" s="148"/>
      <c r="Y18" s="146" t="s">
        <v>57</v>
      </c>
      <c r="Z18" s="148"/>
      <c r="AA18" s="131" t="s">
        <v>57</v>
      </c>
      <c r="AB18" s="132">
        <v>2</v>
      </c>
      <c r="AC18" s="129" t="s">
        <v>57</v>
      </c>
      <c r="AD18" s="130"/>
      <c r="AE18" s="129" t="s">
        <v>57</v>
      </c>
      <c r="AF18" s="130"/>
      <c r="AG18" s="146" t="s">
        <v>57</v>
      </c>
      <c r="AH18" s="148"/>
      <c r="AI18" s="131" t="s">
        <v>57</v>
      </c>
      <c r="AJ18" s="132">
        <v>4</v>
      </c>
      <c r="AK18" s="129" t="s">
        <v>57</v>
      </c>
      <c r="AL18" s="134"/>
      <c r="AM18" s="289"/>
      <c r="AN18" s="130"/>
      <c r="AO18" s="416"/>
      <c r="AP18" s="417">
        <v>4</v>
      </c>
      <c r="AQ18" s="419"/>
      <c r="AR18" s="419">
        <v>1</v>
      </c>
      <c r="AS18" s="302" t="s">
        <v>57</v>
      </c>
      <c r="AT18" s="138" t="s">
        <v>57</v>
      </c>
      <c r="AU18" s="174"/>
      <c r="AV18" s="175"/>
      <c r="AW18" s="141"/>
      <c r="AX18" s="647" t="s">
        <v>128</v>
      </c>
      <c r="AY18" s="647"/>
      <c r="AZ18" s="141"/>
      <c r="BA18" s="626" t="s">
        <v>57</v>
      </c>
      <c r="BB18" s="143"/>
    </row>
    <row r="19" spans="1:54" ht="21.75" customHeight="1" thickBot="1">
      <c r="A19" s="636"/>
      <c r="B19" s="126">
        <v>4</v>
      </c>
      <c r="C19" s="127" t="str">
        <f>IF(Holdanmeldelse!M13&lt;&gt;0,Holdanmeldelse!M13," ")</f>
        <v> </v>
      </c>
      <c r="D19" s="628" t="str">
        <f>IF(Holdanmeldelse!N13&lt;&gt;0,Holdanmeldelse!N13," ")</f>
        <v> </v>
      </c>
      <c r="E19" s="629"/>
      <c r="F19" s="629"/>
      <c r="G19" s="630"/>
      <c r="H19" s="128">
        <f>IF(Holdanmeldelse!R13&lt;&gt;0,Holdanmeldelse!R13," ")</f>
      </c>
      <c r="I19" s="129"/>
      <c r="J19" s="130"/>
      <c r="K19" s="129"/>
      <c r="L19" s="134"/>
      <c r="M19" s="150"/>
      <c r="N19" s="136">
        <v>3</v>
      </c>
      <c r="O19" s="176"/>
      <c r="P19" s="156"/>
      <c r="Q19" s="129"/>
      <c r="R19" s="130"/>
      <c r="S19" s="129"/>
      <c r="T19" s="130"/>
      <c r="U19" s="152"/>
      <c r="V19" s="153"/>
      <c r="W19" s="150"/>
      <c r="X19" s="136">
        <v>4</v>
      </c>
      <c r="Y19" s="150"/>
      <c r="Z19" s="136">
        <v>1</v>
      </c>
      <c r="AA19" s="151"/>
      <c r="AB19" s="133"/>
      <c r="AC19" s="129"/>
      <c r="AD19" s="130"/>
      <c r="AE19" s="129"/>
      <c r="AF19" s="130"/>
      <c r="AG19" s="150"/>
      <c r="AH19" s="136">
        <v>2</v>
      </c>
      <c r="AI19" s="151"/>
      <c r="AJ19" s="133"/>
      <c r="AK19" s="129"/>
      <c r="AL19" s="134"/>
      <c r="AM19" s="289"/>
      <c r="AN19" s="130"/>
      <c r="AO19" s="416"/>
      <c r="AP19" s="417">
        <v>4</v>
      </c>
      <c r="AQ19" s="420"/>
      <c r="AR19" s="420">
        <v>1</v>
      </c>
      <c r="AS19" s="386"/>
      <c r="AT19" s="158"/>
      <c r="AU19" s="387"/>
      <c r="AV19" s="180"/>
      <c r="AW19" s="141"/>
      <c r="AX19" s="142"/>
      <c r="AY19" s="155"/>
      <c r="AZ19" s="141"/>
      <c r="BA19" s="627"/>
      <c r="BB19" s="143"/>
    </row>
    <row r="20" spans="1:54" ht="20.25" customHeight="1">
      <c r="A20" s="636"/>
      <c r="B20" s="161"/>
      <c r="C20" s="127" t="str">
        <f>IF(Holdanmeldelse!M14&lt;&gt;0,Holdanmeldelse!M14," ")</f>
        <v> </v>
      </c>
      <c r="D20" s="641" t="str">
        <f>IF(Holdanmeldelse!N14&lt;&gt;0,Holdanmeldelse!N14," ")</f>
        <v> </v>
      </c>
      <c r="E20" s="641"/>
      <c r="F20" s="641"/>
      <c r="G20" s="641"/>
      <c r="H20" s="162"/>
      <c r="I20" s="578"/>
      <c r="J20" s="579"/>
      <c r="K20" s="578"/>
      <c r="L20" s="579"/>
      <c r="M20" s="617"/>
      <c r="N20" s="618"/>
      <c r="O20" s="578"/>
      <c r="P20" s="579"/>
      <c r="Q20" s="578"/>
      <c r="R20" s="579"/>
      <c r="S20" s="578"/>
      <c r="T20" s="579"/>
      <c r="U20" s="578"/>
      <c r="V20" s="579"/>
      <c r="W20" s="617"/>
      <c r="X20" s="618"/>
      <c r="Y20" s="617"/>
      <c r="Z20" s="618"/>
      <c r="AA20" s="578"/>
      <c r="AB20" s="579"/>
      <c r="AC20" s="578"/>
      <c r="AD20" s="579"/>
      <c r="AE20" s="578"/>
      <c r="AF20" s="579"/>
      <c r="AG20" s="617"/>
      <c r="AH20" s="618"/>
      <c r="AI20" s="578"/>
      <c r="AJ20" s="579"/>
      <c r="AK20" s="578"/>
      <c r="AL20" s="579"/>
      <c r="AM20" s="578"/>
      <c r="AN20" s="579"/>
      <c r="AO20" s="578"/>
      <c r="AP20" s="579"/>
      <c r="AQ20" s="410"/>
      <c r="AR20" s="411"/>
      <c r="AS20" s="618"/>
      <c r="AT20" s="648"/>
      <c r="AU20" s="642"/>
      <c r="AV20" s="643"/>
      <c r="AW20" s="378"/>
      <c r="AX20" s="141"/>
      <c r="AY20" s="141"/>
      <c r="AZ20" s="141"/>
      <c r="BA20" s="165" t="s">
        <v>129</v>
      </c>
      <c r="BB20" s="143"/>
    </row>
    <row r="21" spans="1:54" ht="15.75" customHeight="1" thickBot="1">
      <c r="A21" s="637"/>
      <c r="B21" s="613"/>
      <c r="C21" s="614"/>
      <c r="D21" s="615" t="s">
        <v>43</v>
      </c>
      <c r="E21" s="616"/>
      <c r="F21" s="616"/>
      <c r="G21" s="616"/>
      <c r="H21" s="166" t="s">
        <v>130</v>
      </c>
      <c r="I21" s="561"/>
      <c r="J21" s="562"/>
      <c r="K21" s="561"/>
      <c r="L21" s="562"/>
      <c r="M21" s="561"/>
      <c r="N21" s="562"/>
      <c r="O21" s="561"/>
      <c r="P21" s="562"/>
      <c r="Q21" s="561"/>
      <c r="R21" s="562"/>
      <c r="S21" s="561"/>
      <c r="T21" s="562"/>
      <c r="U21" s="561"/>
      <c r="V21" s="562"/>
      <c r="W21" s="561"/>
      <c r="X21" s="562"/>
      <c r="Y21" s="561"/>
      <c r="Z21" s="562"/>
      <c r="AA21" s="561"/>
      <c r="AB21" s="562"/>
      <c r="AC21" s="561"/>
      <c r="AD21" s="562"/>
      <c r="AE21" s="561"/>
      <c r="AF21" s="562"/>
      <c r="AG21" s="561"/>
      <c r="AH21" s="562"/>
      <c r="AI21" s="561"/>
      <c r="AJ21" s="562"/>
      <c r="AK21" s="561"/>
      <c r="AL21" s="562"/>
      <c r="AM21" s="561"/>
      <c r="AN21" s="562"/>
      <c r="AO21" s="561"/>
      <c r="AP21" s="562"/>
      <c r="AQ21" s="408"/>
      <c r="AR21" s="409"/>
      <c r="AS21" s="562"/>
      <c r="AT21" s="649"/>
      <c r="AU21" s="621"/>
      <c r="AV21" s="622"/>
      <c r="AW21" s="385"/>
      <c r="AX21" s="168"/>
      <c r="AY21" s="168"/>
      <c r="AZ21" s="168"/>
      <c r="BA21" s="169" t="s">
        <v>131</v>
      </c>
      <c r="BB21" s="170"/>
    </row>
    <row r="22" spans="1:54" ht="7.5" customHeight="1" thickBot="1">
      <c r="A22" s="171"/>
      <c r="B22" s="17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406"/>
      <c r="AP22" s="406"/>
      <c r="AQ22" s="406"/>
      <c r="AR22" s="406"/>
      <c r="AS22" s="114"/>
      <c r="AT22" s="114"/>
      <c r="AU22" s="114"/>
      <c r="AV22" s="114"/>
      <c r="AW22" s="114"/>
      <c r="AX22" s="142"/>
      <c r="AY22" s="142"/>
      <c r="AZ22" s="114"/>
      <c r="BA22" s="114"/>
      <c r="BB22" s="114"/>
    </row>
    <row r="23" spans="1:54" ht="18" customHeight="1" thickBot="1">
      <c r="A23" s="635" t="s">
        <v>133</v>
      </c>
      <c r="B23" s="115"/>
      <c r="C23" s="307" t="s">
        <v>38</v>
      </c>
      <c r="D23" s="308"/>
      <c r="E23" s="639" t="s">
        <v>33</v>
      </c>
      <c r="F23" s="639"/>
      <c r="G23" s="640"/>
      <c r="H23" s="118" t="s">
        <v>34</v>
      </c>
      <c r="I23" s="581">
        <v>1</v>
      </c>
      <c r="J23" s="582"/>
      <c r="K23" s="581">
        <v>2</v>
      </c>
      <c r="L23" s="582"/>
      <c r="M23" s="581">
        <v>3</v>
      </c>
      <c r="N23" s="582"/>
      <c r="O23" s="632">
        <v>4</v>
      </c>
      <c r="P23" s="633"/>
      <c r="Q23" s="632">
        <v>5</v>
      </c>
      <c r="R23" s="633"/>
      <c r="S23" s="581">
        <v>6</v>
      </c>
      <c r="T23" s="582"/>
      <c r="U23" s="581">
        <v>7</v>
      </c>
      <c r="V23" s="582"/>
      <c r="W23" s="632">
        <v>8</v>
      </c>
      <c r="X23" s="633"/>
      <c r="Y23" s="632">
        <v>9</v>
      </c>
      <c r="Z23" s="633"/>
      <c r="AA23" s="581">
        <v>10</v>
      </c>
      <c r="AB23" s="582"/>
      <c r="AC23" s="581">
        <v>11</v>
      </c>
      <c r="AD23" s="582"/>
      <c r="AE23" s="632">
        <v>12</v>
      </c>
      <c r="AF23" s="633"/>
      <c r="AG23" s="632">
        <v>13</v>
      </c>
      <c r="AH23" s="633"/>
      <c r="AI23" s="581">
        <v>14</v>
      </c>
      <c r="AJ23" s="582"/>
      <c r="AK23" s="581">
        <v>15</v>
      </c>
      <c r="AL23" s="582"/>
      <c r="AM23" s="632">
        <v>16</v>
      </c>
      <c r="AN23" s="633"/>
      <c r="AO23" s="581">
        <v>17</v>
      </c>
      <c r="AP23" s="582"/>
      <c r="AQ23" s="580">
        <v>18</v>
      </c>
      <c r="AR23" s="580"/>
      <c r="AS23" s="119" t="s">
        <v>125</v>
      </c>
      <c r="AT23" s="120" t="s">
        <v>126</v>
      </c>
      <c r="AU23" s="121">
        <v>19</v>
      </c>
      <c r="AV23" s="122">
        <v>20</v>
      </c>
      <c r="AW23" s="123"/>
      <c r="AX23" s="124" t="s">
        <v>24</v>
      </c>
      <c r="AY23" s="631" t="str">
        <f>IF(Holdanmeldelse!N5&lt;&gt;0,Holdanmeldelse!N5," ")</f>
        <v> </v>
      </c>
      <c r="AZ23" s="631"/>
      <c r="BA23" s="631"/>
      <c r="BB23" s="125"/>
    </row>
    <row r="24" spans="1:54" ht="21.75" customHeight="1" thickBot="1">
      <c r="A24" s="636"/>
      <c r="B24" s="126">
        <v>1</v>
      </c>
      <c r="C24" s="185" t="str">
        <f>IF(Holdanmeldelse!C18&lt;&gt;0,Holdanmeldelse!C18," ")</f>
        <v> </v>
      </c>
      <c r="D24" s="638" t="str">
        <f>IF(Holdanmeldelse!D18&lt;&gt;0,Holdanmeldelse!D18," ")</f>
        <v> </v>
      </c>
      <c r="E24" s="629"/>
      <c r="F24" s="629"/>
      <c r="G24" s="630"/>
      <c r="H24" s="128">
        <f>IF(Holdanmeldelse!H18&lt;&gt;0,Holdanmeldelse!H18," ")</f>
      </c>
      <c r="I24" s="129" t="s">
        <v>57</v>
      </c>
      <c r="J24" s="130"/>
      <c r="K24" s="129" t="s">
        <v>57</v>
      </c>
      <c r="L24" s="130"/>
      <c r="M24" s="131" t="s">
        <v>57</v>
      </c>
      <c r="N24" s="132">
        <v>2</v>
      </c>
      <c r="O24" s="129" t="s">
        <v>57</v>
      </c>
      <c r="P24" s="130"/>
      <c r="Q24" s="131" t="s">
        <v>57</v>
      </c>
      <c r="R24" s="132">
        <v>1</v>
      </c>
      <c r="S24" s="129" t="s">
        <v>57</v>
      </c>
      <c r="T24" s="130"/>
      <c r="U24" s="129" t="s">
        <v>57</v>
      </c>
      <c r="V24" s="130"/>
      <c r="W24" s="129" t="s">
        <v>57</v>
      </c>
      <c r="X24" s="130"/>
      <c r="Y24" s="129" t="s">
        <v>57</v>
      </c>
      <c r="Z24" s="130"/>
      <c r="AA24" s="131" t="s">
        <v>57</v>
      </c>
      <c r="AB24" s="132">
        <v>3</v>
      </c>
      <c r="AC24" s="129" t="s">
        <v>57</v>
      </c>
      <c r="AD24" s="130"/>
      <c r="AE24" s="129" t="s">
        <v>57</v>
      </c>
      <c r="AF24" s="130"/>
      <c r="AG24" s="129" t="s">
        <v>57</v>
      </c>
      <c r="AH24" s="130"/>
      <c r="AI24" s="129" t="s">
        <v>57</v>
      </c>
      <c r="AJ24" s="130"/>
      <c r="AK24" s="129" t="s">
        <v>57</v>
      </c>
      <c r="AL24" s="134"/>
      <c r="AM24" s="135"/>
      <c r="AN24" s="136">
        <v>4</v>
      </c>
      <c r="AO24" s="419"/>
      <c r="AP24" s="417">
        <v>1</v>
      </c>
      <c r="AQ24" s="416"/>
      <c r="AR24" s="419">
        <v>3</v>
      </c>
      <c r="AS24" s="305"/>
      <c r="AT24" s="138" t="s">
        <v>57</v>
      </c>
      <c r="AU24" s="174"/>
      <c r="AV24" s="175"/>
      <c r="AW24" s="141"/>
      <c r="AX24" s="142" t="s">
        <v>23</v>
      </c>
      <c r="AY24" s="631">
        <f>IF(Holdanmeldelse!L5&lt;&gt;0,Holdanmeldelse!L5,"")</f>
      </c>
      <c r="AZ24" s="631"/>
      <c r="BA24" s="631"/>
      <c r="BB24" s="143"/>
    </row>
    <row r="25" spans="1:54" ht="21.75" customHeight="1" thickBot="1">
      <c r="A25" s="636"/>
      <c r="B25" s="126">
        <v>2</v>
      </c>
      <c r="C25" s="185" t="str">
        <f>IF(Holdanmeldelse!C19&lt;&gt;0,Holdanmeldelse!C19," ")</f>
        <v> </v>
      </c>
      <c r="D25" s="638" t="str">
        <f>IF(Holdanmeldelse!D19&lt;&gt;0,Holdanmeldelse!D19," ")</f>
        <v> </v>
      </c>
      <c r="E25" s="629"/>
      <c r="F25" s="629"/>
      <c r="G25" s="630"/>
      <c r="H25" s="128">
        <f>IF(Holdanmeldelse!H19&lt;&gt;0,Holdanmeldelse!H19," ")</f>
      </c>
      <c r="I25" s="129" t="s">
        <v>57</v>
      </c>
      <c r="J25" s="130"/>
      <c r="K25" s="129" t="s">
        <v>57</v>
      </c>
      <c r="L25" s="130"/>
      <c r="M25" s="129" t="s">
        <v>57</v>
      </c>
      <c r="N25" s="130"/>
      <c r="O25" s="131" t="s">
        <v>57</v>
      </c>
      <c r="P25" s="132">
        <v>4</v>
      </c>
      <c r="Q25" s="129" t="s">
        <v>57</v>
      </c>
      <c r="R25" s="130"/>
      <c r="S25" s="131" t="s">
        <v>57</v>
      </c>
      <c r="T25" s="132">
        <v>2</v>
      </c>
      <c r="U25" s="129" t="s">
        <v>57</v>
      </c>
      <c r="V25" s="130"/>
      <c r="W25" s="129" t="s">
        <v>57</v>
      </c>
      <c r="X25" s="130"/>
      <c r="Y25" s="131" t="s">
        <v>57</v>
      </c>
      <c r="Z25" s="132">
        <v>3</v>
      </c>
      <c r="AA25" s="129" t="s">
        <v>57</v>
      </c>
      <c r="AB25" s="130"/>
      <c r="AC25" s="129" t="s">
        <v>57</v>
      </c>
      <c r="AD25" s="130"/>
      <c r="AE25" s="129" t="s">
        <v>57</v>
      </c>
      <c r="AF25" s="130"/>
      <c r="AG25" s="129" t="s">
        <v>57</v>
      </c>
      <c r="AH25" s="130"/>
      <c r="AI25" s="129" t="s">
        <v>57</v>
      </c>
      <c r="AJ25" s="130"/>
      <c r="AK25" s="131" t="s">
        <v>57</v>
      </c>
      <c r="AL25" s="132">
        <v>1</v>
      </c>
      <c r="AM25" s="133"/>
      <c r="AN25" s="133"/>
      <c r="AO25" s="423"/>
      <c r="AP25" s="424">
        <v>1</v>
      </c>
      <c r="AQ25" s="418"/>
      <c r="AR25" s="418">
        <v>3</v>
      </c>
      <c r="AS25" s="302" t="s">
        <v>57</v>
      </c>
      <c r="AT25" s="138" t="s">
        <v>57</v>
      </c>
      <c r="AU25" s="174"/>
      <c r="AV25" s="175"/>
      <c r="AW25" s="141"/>
      <c r="AX25" s="141"/>
      <c r="AY25" s="144"/>
      <c r="AZ25" s="145"/>
      <c r="BA25" s="145"/>
      <c r="BB25" s="143"/>
    </row>
    <row r="26" spans="1:54" ht="21.75" customHeight="1" thickBot="1">
      <c r="A26" s="636"/>
      <c r="B26" s="126">
        <v>3</v>
      </c>
      <c r="C26" s="185" t="str">
        <f>IF(Holdanmeldelse!C20&lt;&gt;0,Holdanmeldelse!C20," ")</f>
        <v> </v>
      </c>
      <c r="D26" s="638" t="str">
        <f>IF(Holdanmeldelse!D20&lt;&gt;0,Holdanmeldelse!D20," ")</f>
        <v> </v>
      </c>
      <c r="E26" s="629"/>
      <c r="F26" s="629"/>
      <c r="G26" s="630"/>
      <c r="H26" s="128">
        <f>IF(Holdanmeldelse!H20&lt;&gt;0,Holdanmeldelse!H20," ")</f>
      </c>
      <c r="I26" s="146" t="s">
        <v>57</v>
      </c>
      <c r="J26" s="148"/>
      <c r="K26" s="183" t="s">
        <v>57</v>
      </c>
      <c r="L26" s="132">
        <v>4</v>
      </c>
      <c r="M26" s="129" t="s">
        <v>57</v>
      </c>
      <c r="N26" s="130"/>
      <c r="O26" s="129" t="s">
        <v>57</v>
      </c>
      <c r="P26" s="130"/>
      <c r="Q26" s="129" t="s">
        <v>57</v>
      </c>
      <c r="R26" s="130"/>
      <c r="S26" s="129" t="s">
        <v>57</v>
      </c>
      <c r="T26" s="130"/>
      <c r="U26" s="146" t="s">
        <v>57</v>
      </c>
      <c r="V26" s="148"/>
      <c r="W26" s="131" t="s">
        <v>57</v>
      </c>
      <c r="X26" s="132">
        <v>1</v>
      </c>
      <c r="Y26" s="129" t="s">
        <v>57</v>
      </c>
      <c r="Z26" s="130"/>
      <c r="AA26" s="129" t="s">
        <v>57</v>
      </c>
      <c r="AB26" s="130"/>
      <c r="AC26" s="131" t="s">
        <v>57</v>
      </c>
      <c r="AD26" s="132">
        <v>2</v>
      </c>
      <c r="AE26" s="146" t="s">
        <v>57</v>
      </c>
      <c r="AF26" s="148"/>
      <c r="AG26" s="146" t="s">
        <v>57</v>
      </c>
      <c r="AH26" s="148"/>
      <c r="AI26" s="131" t="s">
        <v>57</v>
      </c>
      <c r="AJ26" s="132">
        <v>3</v>
      </c>
      <c r="AK26" s="129" t="s">
        <v>57</v>
      </c>
      <c r="AL26" s="130"/>
      <c r="AM26" s="134"/>
      <c r="AN26" s="134"/>
      <c r="AO26" s="416"/>
      <c r="AP26" s="417">
        <v>1</v>
      </c>
      <c r="AQ26" s="419"/>
      <c r="AR26" s="419">
        <v>3</v>
      </c>
      <c r="AS26" s="302" t="s">
        <v>57</v>
      </c>
      <c r="AT26" s="138" t="s">
        <v>57</v>
      </c>
      <c r="AU26" s="174"/>
      <c r="AV26" s="175"/>
      <c r="AW26" s="141"/>
      <c r="AX26" s="647" t="s">
        <v>128</v>
      </c>
      <c r="AY26" s="647"/>
      <c r="AZ26" s="141"/>
      <c r="BA26" s="626" t="s">
        <v>57</v>
      </c>
      <c r="BB26" s="143"/>
    </row>
    <row r="27" spans="1:54" ht="21.75" customHeight="1" thickBot="1">
      <c r="A27" s="636"/>
      <c r="B27" s="126">
        <v>4</v>
      </c>
      <c r="C27" s="185" t="str">
        <f>IF(Holdanmeldelse!C21&lt;&gt;0,Holdanmeldelse!C21," ")</f>
        <v> </v>
      </c>
      <c r="D27" s="638" t="str">
        <f>IF(Holdanmeldelse!D21&lt;&gt;0,Holdanmeldelse!D21," ")</f>
        <v> </v>
      </c>
      <c r="E27" s="629"/>
      <c r="F27" s="629"/>
      <c r="G27" s="630"/>
      <c r="H27" s="128">
        <f>IF(Holdanmeldelse!H21&lt;&gt;0,Holdanmeldelse!H21," ")</f>
      </c>
      <c r="I27" s="150"/>
      <c r="J27" s="136">
        <v>1</v>
      </c>
      <c r="K27" s="129"/>
      <c r="L27" s="130"/>
      <c r="M27" s="129"/>
      <c r="N27" s="130"/>
      <c r="O27" s="129"/>
      <c r="P27" s="130"/>
      <c r="Q27" s="129"/>
      <c r="R27" s="130"/>
      <c r="S27" s="129"/>
      <c r="T27" s="134"/>
      <c r="U27" s="150"/>
      <c r="V27" s="136">
        <v>2</v>
      </c>
      <c r="W27" s="151"/>
      <c r="X27" s="133"/>
      <c r="Y27" s="129"/>
      <c r="Z27" s="130"/>
      <c r="AA27" s="129"/>
      <c r="AB27" s="130"/>
      <c r="AC27" s="151"/>
      <c r="AD27" s="133"/>
      <c r="AE27" s="150"/>
      <c r="AF27" s="136">
        <v>3</v>
      </c>
      <c r="AG27" s="150"/>
      <c r="AH27" s="136">
        <v>4</v>
      </c>
      <c r="AI27" s="151"/>
      <c r="AJ27" s="133"/>
      <c r="AK27" s="129"/>
      <c r="AL27" s="130"/>
      <c r="AM27" s="134"/>
      <c r="AN27" s="134"/>
      <c r="AO27" s="416"/>
      <c r="AP27" s="417">
        <v>1</v>
      </c>
      <c r="AQ27" s="416"/>
      <c r="AR27" s="419">
        <v>3</v>
      </c>
      <c r="AS27" s="386"/>
      <c r="AT27" s="158"/>
      <c r="AU27" s="387"/>
      <c r="AV27" s="180"/>
      <c r="AW27" s="141"/>
      <c r="AX27" s="142"/>
      <c r="AY27" s="155"/>
      <c r="AZ27" s="141"/>
      <c r="BA27" s="627"/>
      <c r="BB27" s="143"/>
    </row>
    <row r="28" spans="1:54" ht="20.25" customHeight="1">
      <c r="A28" s="636"/>
      <c r="B28" s="161"/>
      <c r="C28" s="185" t="str">
        <f>IF(Holdanmeldelse!C22&lt;&gt;0,Holdanmeldelse!C22," ")</f>
        <v> </v>
      </c>
      <c r="D28" s="646" t="str">
        <f>IF(Holdanmeldelse!D22&lt;&gt;0,Holdanmeldelse!D22," ")</f>
        <v> </v>
      </c>
      <c r="E28" s="641"/>
      <c r="F28" s="641"/>
      <c r="G28" s="641"/>
      <c r="H28" s="162"/>
      <c r="I28" s="617"/>
      <c r="J28" s="618"/>
      <c r="K28" s="578"/>
      <c r="L28" s="579"/>
      <c r="M28" s="578"/>
      <c r="N28" s="579"/>
      <c r="O28" s="578"/>
      <c r="P28" s="579"/>
      <c r="Q28" s="578"/>
      <c r="R28" s="579"/>
      <c r="S28" s="578"/>
      <c r="T28" s="579"/>
      <c r="U28" s="617"/>
      <c r="V28" s="618"/>
      <c r="W28" s="578"/>
      <c r="X28" s="579"/>
      <c r="Y28" s="578"/>
      <c r="Z28" s="579"/>
      <c r="AA28" s="578"/>
      <c r="AB28" s="579"/>
      <c r="AC28" s="578"/>
      <c r="AD28" s="579"/>
      <c r="AE28" s="617"/>
      <c r="AF28" s="618"/>
      <c r="AG28" s="617"/>
      <c r="AH28" s="618"/>
      <c r="AI28" s="578"/>
      <c r="AJ28" s="579"/>
      <c r="AK28" s="578"/>
      <c r="AL28" s="579"/>
      <c r="AM28" s="578"/>
      <c r="AN28" s="579"/>
      <c r="AO28" s="578"/>
      <c r="AP28" s="579"/>
      <c r="AQ28" s="578"/>
      <c r="AR28" s="579"/>
      <c r="AS28" s="618"/>
      <c r="AT28" s="388"/>
      <c r="AU28" s="642"/>
      <c r="AV28" s="643"/>
      <c r="AW28" s="181"/>
      <c r="AX28" s="141"/>
      <c r="AY28" s="141"/>
      <c r="AZ28" s="141"/>
      <c r="BA28" s="165" t="s">
        <v>129</v>
      </c>
      <c r="BB28" s="143"/>
    </row>
    <row r="29" spans="1:54" ht="15.75" customHeight="1" thickBot="1">
      <c r="A29" s="637"/>
      <c r="B29" s="613"/>
      <c r="C29" s="644"/>
      <c r="D29" s="645" t="s">
        <v>43</v>
      </c>
      <c r="E29" s="616"/>
      <c r="F29" s="616"/>
      <c r="G29" s="616"/>
      <c r="H29" s="166" t="s">
        <v>130</v>
      </c>
      <c r="I29" s="561"/>
      <c r="J29" s="562"/>
      <c r="K29" s="561"/>
      <c r="L29" s="562"/>
      <c r="M29" s="561"/>
      <c r="N29" s="562"/>
      <c r="O29" s="561"/>
      <c r="P29" s="562"/>
      <c r="Q29" s="561"/>
      <c r="R29" s="562"/>
      <c r="S29" s="561"/>
      <c r="T29" s="562"/>
      <c r="U29" s="561"/>
      <c r="V29" s="562"/>
      <c r="W29" s="561"/>
      <c r="X29" s="562"/>
      <c r="Y29" s="561"/>
      <c r="Z29" s="562"/>
      <c r="AA29" s="561"/>
      <c r="AB29" s="562"/>
      <c r="AC29" s="561"/>
      <c r="AD29" s="562"/>
      <c r="AE29" s="561"/>
      <c r="AF29" s="562"/>
      <c r="AG29" s="561"/>
      <c r="AH29" s="562"/>
      <c r="AI29" s="561"/>
      <c r="AJ29" s="562"/>
      <c r="AK29" s="561"/>
      <c r="AL29" s="562"/>
      <c r="AM29" s="561"/>
      <c r="AN29" s="562"/>
      <c r="AO29" s="561"/>
      <c r="AP29" s="562"/>
      <c r="AQ29" s="561"/>
      <c r="AR29" s="562"/>
      <c r="AS29" s="562"/>
      <c r="AT29" s="184"/>
      <c r="AU29" s="621"/>
      <c r="AV29" s="622"/>
      <c r="AW29" s="182"/>
      <c r="AX29" s="168"/>
      <c r="AY29" s="168"/>
      <c r="AZ29" s="168"/>
      <c r="BA29" s="169" t="s">
        <v>131</v>
      </c>
      <c r="BB29" s="170"/>
    </row>
    <row r="30" spans="1:54" ht="7.5" customHeight="1" thickBot="1">
      <c r="A30" s="171"/>
      <c r="B30" s="17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430"/>
      <c r="AP30" s="430"/>
      <c r="AQ30" s="430"/>
      <c r="AR30" s="430"/>
      <c r="AS30" s="114"/>
      <c r="AT30" s="114"/>
      <c r="AU30" s="114"/>
      <c r="AV30" s="114"/>
      <c r="AW30" s="114"/>
      <c r="AX30" s="142"/>
      <c r="AY30" s="142"/>
      <c r="AZ30" s="114"/>
      <c r="BA30" s="114"/>
      <c r="BB30" s="114"/>
    </row>
    <row r="31" spans="1:54" ht="18" customHeight="1" thickBot="1">
      <c r="A31" s="635" t="s">
        <v>134</v>
      </c>
      <c r="B31" s="115"/>
      <c r="C31" s="116" t="s">
        <v>38</v>
      </c>
      <c r="D31" s="117"/>
      <c r="E31" s="639" t="s">
        <v>33</v>
      </c>
      <c r="F31" s="639"/>
      <c r="G31" s="640"/>
      <c r="H31" s="118" t="s">
        <v>34</v>
      </c>
      <c r="I31" s="581">
        <v>1</v>
      </c>
      <c r="J31" s="582"/>
      <c r="K31" s="581">
        <v>2</v>
      </c>
      <c r="L31" s="582"/>
      <c r="M31" s="581">
        <v>3</v>
      </c>
      <c r="N31" s="582"/>
      <c r="O31" s="632">
        <v>4</v>
      </c>
      <c r="P31" s="633"/>
      <c r="Q31" s="632">
        <v>5</v>
      </c>
      <c r="R31" s="633"/>
      <c r="S31" s="581">
        <v>6</v>
      </c>
      <c r="T31" s="582"/>
      <c r="U31" s="581">
        <v>7</v>
      </c>
      <c r="V31" s="582"/>
      <c r="W31" s="632">
        <v>8</v>
      </c>
      <c r="X31" s="633"/>
      <c r="Y31" s="632">
        <v>9</v>
      </c>
      <c r="Z31" s="633"/>
      <c r="AA31" s="581">
        <v>10</v>
      </c>
      <c r="AB31" s="582"/>
      <c r="AC31" s="581">
        <v>11</v>
      </c>
      <c r="AD31" s="582"/>
      <c r="AE31" s="632">
        <v>12</v>
      </c>
      <c r="AF31" s="633"/>
      <c r="AG31" s="632">
        <v>13</v>
      </c>
      <c r="AH31" s="633"/>
      <c r="AI31" s="581">
        <v>14</v>
      </c>
      <c r="AJ31" s="582"/>
      <c r="AK31" s="581">
        <v>15</v>
      </c>
      <c r="AL31" s="582"/>
      <c r="AM31" s="632">
        <v>16</v>
      </c>
      <c r="AN31" s="633"/>
      <c r="AO31" s="567">
        <v>17</v>
      </c>
      <c r="AP31" s="568"/>
      <c r="AQ31" s="567">
        <v>18</v>
      </c>
      <c r="AR31" s="569"/>
      <c r="AS31" s="119" t="s">
        <v>125</v>
      </c>
      <c r="AT31" s="120" t="s">
        <v>126</v>
      </c>
      <c r="AU31" s="121">
        <v>17</v>
      </c>
      <c r="AV31" s="122">
        <v>18</v>
      </c>
      <c r="AW31" s="123"/>
      <c r="AX31" s="124" t="s">
        <v>24</v>
      </c>
      <c r="AY31" s="631" t="str">
        <f>IF(Holdanmeldelse!N6&lt;&gt;0,Holdanmeldelse!N6," ")</f>
        <v> </v>
      </c>
      <c r="AZ31" s="631"/>
      <c r="BA31" s="631"/>
      <c r="BB31" s="125"/>
    </row>
    <row r="32" spans="1:54" ht="21.75" customHeight="1" thickBot="1">
      <c r="A32" s="636"/>
      <c r="B32" s="126">
        <v>1</v>
      </c>
      <c r="C32" s="127" t="str">
        <f>IF(Holdanmeldelse!M18&lt;&gt;0,Holdanmeldelse!M18," ")</f>
        <v> </v>
      </c>
      <c r="D32" s="628" t="str">
        <f>IF(Holdanmeldelse!N18&lt;&gt;0,Holdanmeldelse!N18," ")</f>
        <v> </v>
      </c>
      <c r="E32" s="629"/>
      <c r="F32" s="629"/>
      <c r="G32" s="630"/>
      <c r="H32" s="128">
        <f>IF(Holdanmeldelse!R18&lt;&gt;0,Holdanmeldelse!R18," ")</f>
      </c>
      <c r="I32" s="129" t="s">
        <v>57</v>
      </c>
      <c r="J32" s="130"/>
      <c r="K32" s="131" t="s">
        <v>57</v>
      </c>
      <c r="L32" s="132">
        <v>3</v>
      </c>
      <c r="M32" s="129" t="s">
        <v>57</v>
      </c>
      <c r="N32" s="130"/>
      <c r="O32" s="129" t="s">
        <v>57</v>
      </c>
      <c r="P32" s="130"/>
      <c r="Q32" s="129" t="s">
        <v>57</v>
      </c>
      <c r="R32" s="130"/>
      <c r="S32" s="129" t="s">
        <v>57</v>
      </c>
      <c r="T32" s="130"/>
      <c r="U32" s="131" t="s">
        <v>57</v>
      </c>
      <c r="V32" s="132">
        <v>1</v>
      </c>
      <c r="W32" s="129" t="s">
        <v>57</v>
      </c>
      <c r="X32" s="130"/>
      <c r="Y32" s="131" t="s">
        <v>57</v>
      </c>
      <c r="Z32" s="132">
        <v>4</v>
      </c>
      <c r="AA32" s="129" t="s">
        <v>57</v>
      </c>
      <c r="AB32" s="130"/>
      <c r="AC32" s="129" t="s">
        <v>57</v>
      </c>
      <c r="AD32" s="130"/>
      <c r="AE32" s="129" t="s">
        <v>57</v>
      </c>
      <c r="AF32" s="130"/>
      <c r="AG32" s="129" t="s">
        <v>57</v>
      </c>
      <c r="AH32" s="130"/>
      <c r="AI32" s="129" t="s">
        <v>57</v>
      </c>
      <c r="AJ32" s="130"/>
      <c r="AK32" s="129" t="s">
        <v>57</v>
      </c>
      <c r="AL32" s="134"/>
      <c r="AM32" s="135"/>
      <c r="AN32" s="136">
        <v>2</v>
      </c>
      <c r="AO32" s="419"/>
      <c r="AP32" s="417">
        <v>3</v>
      </c>
      <c r="AQ32" s="416"/>
      <c r="AR32" s="419">
        <v>2</v>
      </c>
      <c r="AS32" s="309"/>
      <c r="AT32" s="138" t="s">
        <v>57</v>
      </c>
      <c r="AU32" s="174"/>
      <c r="AV32" s="175"/>
      <c r="AW32" s="141"/>
      <c r="AX32" s="142" t="s">
        <v>23</v>
      </c>
      <c r="AY32" s="631" t="str">
        <f>IF(Holdanmeldelse!L6&lt;&gt;0,Holdanmeldelse!L6," ")</f>
        <v> </v>
      </c>
      <c r="AZ32" s="631"/>
      <c r="BA32" s="631"/>
      <c r="BB32" s="143"/>
    </row>
    <row r="33" spans="1:54" ht="21.75" customHeight="1" thickBot="1">
      <c r="A33" s="636"/>
      <c r="B33" s="126">
        <v>2</v>
      </c>
      <c r="C33" s="127" t="str">
        <f>IF(Holdanmeldelse!M19&lt;&gt;0,Holdanmeldelse!M19," ")</f>
        <v> </v>
      </c>
      <c r="D33" s="628" t="str">
        <f>IF(Holdanmeldelse!N19&lt;&gt;0,Holdanmeldelse!N19," ")</f>
        <v> </v>
      </c>
      <c r="E33" s="629"/>
      <c r="F33" s="629"/>
      <c r="G33" s="630"/>
      <c r="H33" s="128">
        <f>IF(Holdanmeldelse!R19&lt;&gt;0,Holdanmeldelse!R19," ")</f>
      </c>
      <c r="I33" s="131" t="s">
        <v>57</v>
      </c>
      <c r="J33" s="132">
        <v>4</v>
      </c>
      <c r="K33" s="129" t="s">
        <v>57</v>
      </c>
      <c r="L33" s="130"/>
      <c r="M33" s="129" t="s">
        <v>57</v>
      </c>
      <c r="N33" s="130"/>
      <c r="O33" s="129" t="s">
        <v>57</v>
      </c>
      <c r="P33" s="130"/>
      <c r="Q33" s="129" t="s">
        <v>57</v>
      </c>
      <c r="R33" s="130"/>
      <c r="S33" s="129" t="s">
        <v>57</v>
      </c>
      <c r="T33" s="130"/>
      <c r="U33" s="129" t="s">
        <v>57</v>
      </c>
      <c r="V33" s="130"/>
      <c r="W33" s="131" t="s">
        <v>57</v>
      </c>
      <c r="X33" s="132">
        <v>2</v>
      </c>
      <c r="Y33" s="129" t="s">
        <v>57</v>
      </c>
      <c r="Z33" s="130"/>
      <c r="AA33" s="131" t="s">
        <v>57</v>
      </c>
      <c r="AB33" s="132">
        <v>1</v>
      </c>
      <c r="AC33" s="129" t="s">
        <v>57</v>
      </c>
      <c r="AD33" s="130"/>
      <c r="AE33" s="129" t="s">
        <v>57</v>
      </c>
      <c r="AF33" s="130"/>
      <c r="AG33" s="129" t="s">
        <v>57</v>
      </c>
      <c r="AH33" s="130"/>
      <c r="AI33" s="129" t="s">
        <v>57</v>
      </c>
      <c r="AJ33" s="130"/>
      <c r="AK33" s="131" t="s">
        <v>57</v>
      </c>
      <c r="AL33" s="132">
        <v>3</v>
      </c>
      <c r="AM33" s="133"/>
      <c r="AN33" s="156"/>
      <c r="AO33" s="423"/>
      <c r="AP33" s="424">
        <v>3</v>
      </c>
      <c r="AQ33" s="429"/>
      <c r="AR33" s="429">
        <v>2</v>
      </c>
      <c r="AS33" s="302" t="s">
        <v>57</v>
      </c>
      <c r="AT33" s="138" t="s">
        <v>57</v>
      </c>
      <c r="AU33" s="174"/>
      <c r="AV33" s="175"/>
      <c r="AW33" s="141"/>
      <c r="AX33" s="141"/>
      <c r="AY33" s="144"/>
      <c r="AZ33" s="145"/>
      <c r="BA33" s="145"/>
      <c r="BB33" s="143"/>
    </row>
    <row r="34" spans="1:54" ht="21.75" customHeight="1" thickBot="1">
      <c r="A34" s="636"/>
      <c r="B34" s="126">
        <v>3</v>
      </c>
      <c r="C34" s="127" t="str">
        <f>IF(Holdanmeldelse!M20&lt;&gt;0,Holdanmeldelse!M20," ")</f>
        <v> </v>
      </c>
      <c r="D34" s="628" t="str">
        <f>IF(Holdanmeldelse!N20&lt;&gt;0,Holdanmeldelse!N20," ")</f>
        <v> </v>
      </c>
      <c r="E34" s="629"/>
      <c r="F34" s="629"/>
      <c r="G34" s="630"/>
      <c r="H34" s="128">
        <f>IF(Holdanmeldelse!R20&lt;&gt;0,Holdanmeldelse!R20," ")</f>
      </c>
      <c r="I34" s="129" t="s">
        <v>57</v>
      </c>
      <c r="J34" s="130"/>
      <c r="K34" s="129" t="s">
        <v>57</v>
      </c>
      <c r="L34" s="130"/>
      <c r="M34" s="131" t="s">
        <v>57</v>
      </c>
      <c r="N34" s="132">
        <v>4</v>
      </c>
      <c r="O34" s="146" t="s">
        <v>57</v>
      </c>
      <c r="P34" s="148"/>
      <c r="Q34" s="146" t="s">
        <v>57</v>
      </c>
      <c r="R34" s="148"/>
      <c r="S34" s="131" t="s">
        <v>57</v>
      </c>
      <c r="T34" s="132">
        <v>3</v>
      </c>
      <c r="U34" s="129" t="s">
        <v>57</v>
      </c>
      <c r="V34" s="130"/>
      <c r="W34" s="129" t="s">
        <v>57</v>
      </c>
      <c r="X34" s="130"/>
      <c r="Y34" s="129" t="s">
        <v>57</v>
      </c>
      <c r="Z34" s="130"/>
      <c r="AA34" s="129" t="s">
        <v>57</v>
      </c>
      <c r="AB34" s="130"/>
      <c r="AC34" s="146" t="s">
        <v>57</v>
      </c>
      <c r="AD34" s="148"/>
      <c r="AE34" s="131" t="s">
        <v>57</v>
      </c>
      <c r="AF34" s="132">
        <v>1</v>
      </c>
      <c r="AG34" s="146" t="s">
        <v>57</v>
      </c>
      <c r="AH34" s="148"/>
      <c r="AI34" s="131" t="s">
        <v>57</v>
      </c>
      <c r="AJ34" s="132">
        <v>2</v>
      </c>
      <c r="AK34" s="129" t="s">
        <v>57</v>
      </c>
      <c r="AL34" s="130"/>
      <c r="AM34" s="134"/>
      <c r="AN34" s="130"/>
      <c r="AO34" s="416"/>
      <c r="AP34" s="417">
        <v>3</v>
      </c>
      <c r="AQ34" s="419"/>
      <c r="AR34" s="419">
        <v>2</v>
      </c>
      <c r="AS34" s="302" t="s">
        <v>57</v>
      </c>
      <c r="AT34" s="138" t="s">
        <v>57</v>
      </c>
      <c r="AU34" s="174"/>
      <c r="AV34" s="175"/>
      <c r="AW34" s="141"/>
      <c r="AX34" s="634" t="s">
        <v>128</v>
      </c>
      <c r="AY34" s="634"/>
      <c r="AZ34" s="141"/>
      <c r="BA34" s="626" t="s">
        <v>57</v>
      </c>
      <c r="BB34" s="143"/>
    </row>
    <row r="35" spans="1:54" ht="21.75" customHeight="1" thickBot="1">
      <c r="A35" s="636"/>
      <c r="B35" s="126">
        <v>4</v>
      </c>
      <c r="C35" s="127" t="str">
        <f>IF(Holdanmeldelse!M21&lt;&gt;0,Holdanmeldelse!M21," ")</f>
        <v> </v>
      </c>
      <c r="D35" s="628" t="str">
        <f>IF(Holdanmeldelse!N21&lt;&gt;0,Holdanmeldelse!N21," ")</f>
        <v> </v>
      </c>
      <c r="E35" s="629"/>
      <c r="F35" s="629"/>
      <c r="G35" s="630"/>
      <c r="H35" s="128">
        <f>IF(Holdanmeldelse!R21&lt;&gt;0,Holdanmeldelse!R21," ")</f>
      </c>
      <c r="I35" s="129"/>
      <c r="J35" s="130"/>
      <c r="K35" s="129"/>
      <c r="L35" s="130"/>
      <c r="M35" s="151"/>
      <c r="N35" s="133"/>
      <c r="O35" s="150"/>
      <c r="P35" s="136">
        <v>3</v>
      </c>
      <c r="Q35" s="150"/>
      <c r="R35" s="136">
        <v>2</v>
      </c>
      <c r="S35" s="151"/>
      <c r="T35" s="133"/>
      <c r="U35" s="129"/>
      <c r="V35" s="130"/>
      <c r="W35" s="129"/>
      <c r="X35" s="130"/>
      <c r="Y35" s="129"/>
      <c r="Z35" s="130"/>
      <c r="AA35" s="129"/>
      <c r="AB35" s="134"/>
      <c r="AC35" s="150"/>
      <c r="AD35" s="136">
        <v>4</v>
      </c>
      <c r="AE35" s="151"/>
      <c r="AF35" s="133"/>
      <c r="AG35" s="150"/>
      <c r="AH35" s="136">
        <v>1</v>
      </c>
      <c r="AI35" s="179" t="s">
        <v>57</v>
      </c>
      <c r="AJ35" s="157"/>
      <c r="AK35" s="129"/>
      <c r="AL35" s="130"/>
      <c r="AM35" s="134"/>
      <c r="AN35" s="130"/>
      <c r="AO35" s="416"/>
      <c r="AP35" s="417">
        <v>3</v>
      </c>
      <c r="AQ35" s="416"/>
      <c r="AR35" s="419">
        <v>2</v>
      </c>
      <c r="AS35" s="386"/>
      <c r="AT35" s="154"/>
      <c r="AU35" s="177"/>
      <c r="AV35" s="178"/>
      <c r="AW35" s="141"/>
      <c r="AX35" s="624"/>
      <c r="AY35" s="625"/>
      <c r="AZ35" s="141"/>
      <c r="BA35" s="627"/>
      <c r="BB35" s="143"/>
    </row>
    <row r="36" spans="1:54" ht="20.25" customHeight="1">
      <c r="A36" s="636"/>
      <c r="B36" s="161"/>
      <c r="C36" s="185" t="str">
        <f>IF(Holdanmeldelse!M22&lt;&gt;0,Holdanmeldelse!M22," ")</f>
        <v> </v>
      </c>
      <c r="D36" s="641" t="str">
        <f>IF(Holdanmeldelse!N22&lt;&gt;0,Holdanmeldelse!N22," ")</f>
        <v> </v>
      </c>
      <c r="E36" s="641"/>
      <c r="F36" s="641"/>
      <c r="G36" s="641"/>
      <c r="H36" s="162"/>
      <c r="I36" s="578"/>
      <c r="J36" s="579"/>
      <c r="K36" s="578"/>
      <c r="L36" s="579"/>
      <c r="M36" s="578"/>
      <c r="N36" s="579"/>
      <c r="O36" s="617"/>
      <c r="P36" s="618"/>
      <c r="Q36" s="617"/>
      <c r="R36" s="618"/>
      <c r="S36" s="578"/>
      <c r="T36" s="579"/>
      <c r="U36" s="578"/>
      <c r="V36" s="579"/>
      <c r="W36" s="578"/>
      <c r="X36" s="579"/>
      <c r="Y36" s="578"/>
      <c r="Z36" s="579"/>
      <c r="AA36" s="578"/>
      <c r="AB36" s="579"/>
      <c r="AC36" s="617"/>
      <c r="AD36" s="618"/>
      <c r="AE36" s="578"/>
      <c r="AF36" s="579"/>
      <c r="AG36" s="617"/>
      <c r="AH36" s="618"/>
      <c r="AI36" s="578"/>
      <c r="AJ36" s="579"/>
      <c r="AK36" s="578"/>
      <c r="AL36" s="579"/>
      <c r="AM36" s="578"/>
      <c r="AN36" s="579"/>
      <c r="AO36" s="570"/>
      <c r="AP36" s="571"/>
      <c r="AQ36" s="570"/>
      <c r="AR36" s="571"/>
      <c r="AS36" s="623"/>
      <c r="AT36" s="164"/>
      <c r="AU36" s="619"/>
      <c r="AV36" s="620"/>
      <c r="AW36" s="181"/>
      <c r="AX36" s="141"/>
      <c r="AY36" s="141"/>
      <c r="AZ36" s="141"/>
      <c r="BA36" s="165" t="s">
        <v>129</v>
      </c>
      <c r="BB36" s="143"/>
    </row>
    <row r="37" spans="1:54" ht="15.75" customHeight="1" thickBot="1">
      <c r="A37" s="637"/>
      <c r="B37" s="613"/>
      <c r="C37" s="614"/>
      <c r="D37" s="615" t="s">
        <v>43</v>
      </c>
      <c r="E37" s="616"/>
      <c r="F37" s="616"/>
      <c r="G37" s="616"/>
      <c r="H37" s="166" t="s">
        <v>130</v>
      </c>
      <c r="I37" s="561"/>
      <c r="J37" s="562"/>
      <c r="K37" s="561"/>
      <c r="L37" s="562"/>
      <c r="M37" s="561"/>
      <c r="N37" s="562"/>
      <c r="O37" s="561"/>
      <c r="P37" s="562"/>
      <c r="Q37" s="561"/>
      <c r="R37" s="562"/>
      <c r="S37" s="561"/>
      <c r="T37" s="562"/>
      <c r="U37" s="561"/>
      <c r="V37" s="562"/>
      <c r="W37" s="561"/>
      <c r="X37" s="562"/>
      <c r="Y37" s="561"/>
      <c r="Z37" s="562"/>
      <c r="AA37" s="561"/>
      <c r="AB37" s="562"/>
      <c r="AC37" s="561"/>
      <c r="AD37" s="562"/>
      <c r="AE37" s="561"/>
      <c r="AF37" s="562"/>
      <c r="AG37" s="561"/>
      <c r="AH37" s="562"/>
      <c r="AI37" s="561"/>
      <c r="AJ37" s="562"/>
      <c r="AK37" s="561"/>
      <c r="AL37" s="562"/>
      <c r="AM37" s="561"/>
      <c r="AN37" s="562"/>
      <c r="AO37" s="572"/>
      <c r="AP37" s="573"/>
      <c r="AQ37" s="572"/>
      <c r="AR37" s="573"/>
      <c r="AS37" s="562"/>
      <c r="AT37" s="167"/>
      <c r="AU37" s="621"/>
      <c r="AV37" s="622"/>
      <c r="AW37" s="182"/>
      <c r="AX37" s="168"/>
      <c r="AY37" s="168"/>
      <c r="AZ37" s="168"/>
      <c r="BA37" s="169" t="s">
        <v>131</v>
      </c>
      <c r="BB37" s="170"/>
    </row>
    <row r="38" spans="6:48" ht="22.5" customHeight="1">
      <c r="F38" s="605" t="s">
        <v>135</v>
      </c>
      <c r="G38" s="605"/>
      <c r="H38" s="606"/>
      <c r="I38" s="609"/>
      <c r="J38" s="593"/>
      <c r="K38" s="592"/>
      <c r="L38" s="593"/>
      <c r="M38" s="592"/>
      <c r="N38" s="593"/>
      <c r="O38" s="592"/>
      <c r="P38" s="593"/>
      <c r="Q38" s="592"/>
      <c r="R38" s="593"/>
      <c r="S38" s="592"/>
      <c r="T38" s="593"/>
      <c r="U38" s="592"/>
      <c r="V38" s="593"/>
      <c r="W38" s="592"/>
      <c r="X38" s="593"/>
      <c r="Y38" s="592"/>
      <c r="Z38" s="593"/>
      <c r="AA38" s="592"/>
      <c r="AB38" s="593"/>
      <c r="AC38" s="592"/>
      <c r="AD38" s="593"/>
      <c r="AE38" s="592"/>
      <c r="AF38" s="593"/>
      <c r="AG38" s="592"/>
      <c r="AH38" s="593"/>
      <c r="AI38" s="592"/>
      <c r="AJ38" s="593"/>
      <c r="AK38" s="592"/>
      <c r="AL38" s="593"/>
      <c r="AM38" s="574"/>
      <c r="AN38" s="575"/>
      <c r="AO38" s="574"/>
      <c r="AP38" s="575"/>
      <c r="AQ38" s="574"/>
      <c r="AR38" s="575"/>
      <c r="AS38" s="407"/>
      <c r="AT38" s="590"/>
      <c r="AU38" s="187"/>
      <c r="AV38" s="186"/>
    </row>
    <row r="39" spans="6:50" ht="22.5" customHeight="1" thickBot="1">
      <c r="F39" s="607"/>
      <c r="G39" s="607"/>
      <c r="H39" s="608"/>
      <c r="I39" s="612" t="s">
        <v>57</v>
      </c>
      <c r="J39" s="562"/>
      <c r="K39" s="561" t="s">
        <v>57</v>
      </c>
      <c r="L39" s="562"/>
      <c r="M39" s="561"/>
      <c r="N39" s="562"/>
      <c r="O39" s="561" t="s">
        <v>57</v>
      </c>
      <c r="P39" s="562"/>
      <c r="Q39" s="561" t="s">
        <v>57</v>
      </c>
      <c r="R39" s="562"/>
      <c r="S39" s="561" t="s">
        <v>57</v>
      </c>
      <c r="T39" s="562"/>
      <c r="U39" s="561" t="s">
        <v>57</v>
      </c>
      <c r="V39" s="562"/>
      <c r="W39" s="561" t="s">
        <v>127</v>
      </c>
      <c r="X39" s="562"/>
      <c r="Y39" s="561" t="s">
        <v>57</v>
      </c>
      <c r="Z39" s="562"/>
      <c r="AA39" s="561"/>
      <c r="AB39" s="562"/>
      <c r="AC39" s="561" t="s">
        <v>57</v>
      </c>
      <c r="AD39" s="562"/>
      <c r="AE39" s="561" t="s">
        <v>57</v>
      </c>
      <c r="AF39" s="562"/>
      <c r="AG39" s="561" t="s">
        <v>57</v>
      </c>
      <c r="AH39" s="562"/>
      <c r="AI39" s="561" t="s">
        <v>57</v>
      </c>
      <c r="AJ39" s="562"/>
      <c r="AK39" s="561"/>
      <c r="AL39" s="562"/>
      <c r="AM39" s="561"/>
      <c r="AN39" s="562"/>
      <c r="AO39" s="561"/>
      <c r="AP39" s="562"/>
      <c r="AQ39" s="561"/>
      <c r="AR39" s="562"/>
      <c r="AS39" s="409" t="s">
        <v>57</v>
      </c>
      <c r="AT39" s="591"/>
      <c r="AU39" s="188"/>
      <c r="AV39" s="163"/>
      <c r="AX39" s="189" t="s">
        <v>185</v>
      </c>
    </row>
    <row r="40" spans="1:54" ht="30" customHeight="1">
      <c r="A40" s="597" t="s">
        <v>136</v>
      </c>
      <c r="B40" s="597"/>
      <c r="C40" s="597"/>
      <c r="D40" s="597"/>
      <c r="E40" s="598" t="s">
        <v>57</v>
      </c>
      <c r="F40" s="599"/>
      <c r="G40" s="599"/>
      <c r="H40" s="599"/>
      <c r="I40" s="600"/>
      <c r="J40" s="601"/>
      <c r="K40" s="602" t="s">
        <v>81</v>
      </c>
      <c r="L40" s="603"/>
      <c r="M40" s="603"/>
      <c r="N40" s="604"/>
      <c r="O40" s="594" t="s">
        <v>57</v>
      </c>
      <c r="P40" s="595"/>
      <c r="Q40" s="595"/>
      <c r="R40" s="595"/>
      <c r="S40" s="595"/>
      <c r="T40" s="595"/>
      <c r="U40" s="596"/>
      <c r="AA40" s="565" t="s">
        <v>137</v>
      </c>
      <c r="AB40" s="565"/>
      <c r="AC40" s="565"/>
      <c r="AD40" s="565"/>
      <c r="AE40" s="565"/>
      <c r="AF40" s="566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4"/>
      <c r="AU40" s="610" t="s">
        <v>81</v>
      </c>
      <c r="AV40" s="611"/>
      <c r="AW40" s="587" t="s">
        <v>57</v>
      </c>
      <c r="AX40" s="588"/>
      <c r="AY40" s="588"/>
      <c r="AZ40" s="589"/>
      <c r="BB40" s="190"/>
    </row>
    <row r="47" ht="12.75">
      <c r="H47" s="4"/>
    </row>
  </sheetData>
  <sheetProtection password="E3E8" sheet="1"/>
  <mergeCells count="262">
    <mergeCell ref="I5:AS6"/>
    <mergeCell ref="J1:AS2"/>
    <mergeCell ref="AK4:AN4"/>
    <mergeCell ref="AW2:AX2"/>
    <mergeCell ref="AW3:AZ3"/>
    <mergeCell ref="AW4:BA4"/>
    <mergeCell ref="AW6:BA6"/>
    <mergeCell ref="AS4:AT4"/>
    <mergeCell ref="A1:G6"/>
    <mergeCell ref="AM7:AN7"/>
    <mergeCell ref="AC7:AD7"/>
    <mergeCell ref="E7:G7"/>
    <mergeCell ref="Q4:S4"/>
    <mergeCell ref="T4:AI4"/>
    <mergeCell ref="AK7:AL7"/>
    <mergeCell ref="AG7:AH7"/>
    <mergeCell ref="AI7:AJ7"/>
    <mergeCell ref="I7:J7"/>
    <mergeCell ref="D8:G8"/>
    <mergeCell ref="AY8:BA8"/>
    <mergeCell ref="AX10:AY10"/>
    <mergeCell ref="S12:T13"/>
    <mergeCell ref="U12:V13"/>
    <mergeCell ref="W12:X13"/>
    <mergeCell ref="BA10:BA11"/>
    <mergeCell ref="D11:G11"/>
    <mergeCell ref="D12:G12"/>
    <mergeCell ref="AU12:AV13"/>
    <mergeCell ref="K7:L7"/>
    <mergeCell ref="M7:N7"/>
    <mergeCell ref="O7:P7"/>
    <mergeCell ref="AE7:AF7"/>
    <mergeCell ref="Q7:R7"/>
    <mergeCell ref="AG15:AH15"/>
    <mergeCell ref="K12:L13"/>
    <mergeCell ref="Q12:R13"/>
    <mergeCell ref="O12:P13"/>
    <mergeCell ref="S7:T7"/>
    <mergeCell ref="U7:V7"/>
    <mergeCell ref="W7:X7"/>
    <mergeCell ref="Y7:Z7"/>
    <mergeCell ref="AA7:AB7"/>
    <mergeCell ref="AS12:AS13"/>
    <mergeCell ref="M12:N13"/>
    <mergeCell ref="Y12:Z13"/>
    <mergeCell ref="AI12:AJ13"/>
    <mergeCell ref="AK12:AL13"/>
    <mergeCell ref="AM12:AN13"/>
    <mergeCell ref="M20:N21"/>
    <mergeCell ref="O20:P21"/>
    <mergeCell ref="B13:C13"/>
    <mergeCell ref="D13:G13"/>
    <mergeCell ref="AC12:AD13"/>
    <mergeCell ref="D20:G20"/>
    <mergeCell ref="I12:J13"/>
    <mergeCell ref="E15:G15"/>
    <mergeCell ref="I15:J15"/>
    <mergeCell ref="AA15:AB15"/>
    <mergeCell ref="A7:A13"/>
    <mergeCell ref="D9:G9"/>
    <mergeCell ref="AK15:AL15"/>
    <mergeCell ref="AM15:AN15"/>
    <mergeCell ref="AI15:AJ15"/>
    <mergeCell ref="AE12:AF13"/>
    <mergeCell ref="AG12:AH13"/>
    <mergeCell ref="AA12:AB13"/>
    <mergeCell ref="D10:G10"/>
    <mergeCell ref="A15:A21"/>
    <mergeCell ref="AC15:AD15"/>
    <mergeCell ref="D19:G19"/>
    <mergeCell ref="D16:G16"/>
    <mergeCell ref="U15:V15"/>
    <mergeCell ref="K15:L15"/>
    <mergeCell ref="M15:N15"/>
    <mergeCell ref="O15:P15"/>
    <mergeCell ref="D17:G17"/>
    <mergeCell ref="D18:G18"/>
    <mergeCell ref="AE15:AF15"/>
    <mergeCell ref="Y15:Z15"/>
    <mergeCell ref="I20:J21"/>
    <mergeCell ref="AX18:AY18"/>
    <mergeCell ref="BA18:BA19"/>
    <mergeCell ref="AY15:BA15"/>
    <mergeCell ref="AY16:BA16"/>
    <mergeCell ref="Q15:R15"/>
    <mergeCell ref="W15:X15"/>
    <mergeCell ref="S15:T15"/>
    <mergeCell ref="AU20:AV21"/>
    <mergeCell ref="B21:C21"/>
    <mergeCell ref="D21:G21"/>
    <mergeCell ref="AC20:AD21"/>
    <mergeCell ref="AE20:AF21"/>
    <mergeCell ref="AM20:AN21"/>
    <mergeCell ref="AS20:AS21"/>
    <mergeCell ref="AG20:AH21"/>
    <mergeCell ref="AT20:AT21"/>
    <mergeCell ref="K20:L21"/>
    <mergeCell ref="AK20:AL21"/>
    <mergeCell ref="Q20:R21"/>
    <mergeCell ref="S20:T21"/>
    <mergeCell ref="U20:V21"/>
    <mergeCell ref="AI23:AJ23"/>
    <mergeCell ref="AI20:AJ21"/>
    <mergeCell ref="W20:X21"/>
    <mergeCell ref="Y20:Z21"/>
    <mergeCell ref="AA20:AB21"/>
    <mergeCell ref="AC23:AD23"/>
    <mergeCell ref="D24:G24"/>
    <mergeCell ref="M23:N23"/>
    <mergeCell ref="O23:P23"/>
    <mergeCell ref="K23:L23"/>
    <mergeCell ref="AE23:AF23"/>
    <mergeCell ref="AM23:AN23"/>
    <mergeCell ref="AG23:AH23"/>
    <mergeCell ref="E23:G23"/>
    <mergeCell ref="I23:J23"/>
    <mergeCell ref="Y23:Z23"/>
    <mergeCell ref="AX26:AY26"/>
    <mergeCell ref="Q23:R23"/>
    <mergeCell ref="S23:T23"/>
    <mergeCell ref="U23:V23"/>
    <mergeCell ref="AY23:BA23"/>
    <mergeCell ref="AK23:AL23"/>
    <mergeCell ref="BA26:BA27"/>
    <mergeCell ref="AY24:BA24"/>
    <mergeCell ref="AA23:AB23"/>
    <mergeCell ref="W23:X23"/>
    <mergeCell ref="D28:G28"/>
    <mergeCell ref="I28:J29"/>
    <mergeCell ref="K28:L29"/>
    <mergeCell ref="Q28:R29"/>
    <mergeCell ref="O28:P29"/>
    <mergeCell ref="D26:G26"/>
    <mergeCell ref="B29:C29"/>
    <mergeCell ref="D29:G29"/>
    <mergeCell ref="AC28:AD29"/>
    <mergeCell ref="AE28:AF29"/>
    <mergeCell ref="AG28:AH29"/>
    <mergeCell ref="AS28:AS29"/>
    <mergeCell ref="M28:N29"/>
    <mergeCell ref="S28:T29"/>
    <mergeCell ref="U28:V29"/>
    <mergeCell ref="W28:X29"/>
    <mergeCell ref="D33:G33"/>
    <mergeCell ref="D34:G34"/>
    <mergeCell ref="S31:T31"/>
    <mergeCell ref="D27:G27"/>
    <mergeCell ref="D36:G36"/>
    <mergeCell ref="AU28:AV29"/>
    <mergeCell ref="Y28:Z29"/>
    <mergeCell ref="AI28:AJ29"/>
    <mergeCell ref="AK28:AL29"/>
    <mergeCell ref="AC31:AD31"/>
    <mergeCell ref="A23:A29"/>
    <mergeCell ref="D25:G25"/>
    <mergeCell ref="AK31:AL31"/>
    <mergeCell ref="AM31:AN31"/>
    <mergeCell ref="AI31:AJ31"/>
    <mergeCell ref="W31:X31"/>
    <mergeCell ref="AA28:AB29"/>
    <mergeCell ref="A31:A37"/>
    <mergeCell ref="E31:G31"/>
    <mergeCell ref="I31:J31"/>
    <mergeCell ref="AE31:AF31"/>
    <mergeCell ref="Y31:Z31"/>
    <mergeCell ref="AG31:AH31"/>
    <mergeCell ref="I36:J37"/>
    <mergeCell ref="AM28:AN29"/>
    <mergeCell ref="K31:L31"/>
    <mergeCell ref="M31:N31"/>
    <mergeCell ref="O31:P31"/>
    <mergeCell ref="M36:N37"/>
    <mergeCell ref="O36:P37"/>
    <mergeCell ref="AX35:AY35"/>
    <mergeCell ref="BA34:BA35"/>
    <mergeCell ref="D35:G35"/>
    <mergeCell ref="AY31:BA31"/>
    <mergeCell ref="D32:G32"/>
    <mergeCell ref="AY32:BA32"/>
    <mergeCell ref="Q31:R31"/>
    <mergeCell ref="AX34:AY34"/>
    <mergeCell ref="U31:V31"/>
    <mergeCell ref="AA31:AB31"/>
    <mergeCell ref="AU36:AV37"/>
    <mergeCell ref="AI36:AJ37"/>
    <mergeCell ref="AK36:AL37"/>
    <mergeCell ref="Y36:Z37"/>
    <mergeCell ref="AA36:AB37"/>
    <mergeCell ref="AM36:AN37"/>
    <mergeCell ref="AG36:AH37"/>
    <mergeCell ref="AS36:AS37"/>
    <mergeCell ref="I39:J39"/>
    <mergeCell ref="B37:C37"/>
    <mergeCell ref="D37:G37"/>
    <mergeCell ref="AC36:AD37"/>
    <mergeCell ref="AE36:AF37"/>
    <mergeCell ref="K36:L37"/>
    <mergeCell ref="Q36:R37"/>
    <mergeCell ref="S36:T37"/>
    <mergeCell ref="U36:V37"/>
    <mergeCell ref="W36:X37"/>
    <mergeCell ref="AA38:AB38"/>
    <mergeCell ref="AG39:AH39"/>
    <mergeCell ref="AC38:AD38"/>
    <mergeCell ref="K38:L38"/>
    <mergeCell ref="M38:N38"/>
    <mergeCell ref="O38:P38"/>
    <mergeCell ref="K39:L39"/>
    <mergeCell ref="M39:N39"/>
    <mergeCell ref="O39:P39"/>
    <mergeCell ref="AU40:AV40"/>
    <mergeCell ref="AE38:AF38"/>
    <mergeCell ref="S39:T39"/>
    <mergeCell ref="U39:V39"/>
    <mergeCell ref="W39:X39"/>
    <mergeCell ref="Y39:Z39"/>
    <mergeCell ref="AI39:AJ39"/>
    <mergeCell ref="AK39:AL39"/>
    <mergeCell ref="AC39:AD39"/>
    <mergeCell ref="AE39:AF39"/>
    <mergeCell ref="AM39:AN39"/>
    <mergeCell ref="A40:D40"/>
    <mergeCell ref="E40:J40"/>
    <mergeCell ref="K40:N40"/>
    <mergeCell ref="AA39:AB39"/>
    <mergeCell ref="F38:H39"/>
    <mergeCell ref="I38:J38"/>
    <mergeCell ref="Q39:R39"/>
    <mergeCell ref="AI38:AJ38"/>
    <mergeCell ref="AK38:AL38"/>
    <mergeCell ref="AW40:AZ40"/>
    <mergeCell ref="AT38:AT39"/>
    <mergeCell ref="AM38:AN38"/>
    <mergeCell ref="AG38:AH38"/>
    <mergeCell ref="O40:U40"/>
    <mergeCell ref="Q38:R38"/>
    <mergeCell ref="S38:T38"/>
    <mergeCell ref="U38:V38"/>
    <mergeCell ref="W38:X38"/>
    <mergeCell ref="Y38:Z38"/>
    <mergeCell ref="AO7:AP7"/>
    <mergeCell ref="AO15:AP15"/>
    <mergeCell ref="AO23:AP23"/>
    <mergeCell ref="AQ7:AR7"/>
    <mergeCell ref="AO12:AP13"/>
    <mergeCell ref="AQ12:AR13"/>
    <mergeCell ref="AT12:AT13"/>
    <mergeCell ref="AO20:AP21"/>
    <mergeCell ref="AQ15:AR15"/>
    <mergeCell ref="AQ23:AR23"/>
    <mergeCell ref="AO28:AP29"/>
    <mergeCell ref="AQ28:AR29"/>
    <mergeCell ref="AO39:AP39"/>
    <mergeCell ref="AQ39:AR39"/>
    <mergeCell ref="AG40:AS40"/>
    <mergeCell ref="AA40:AF40"/>
    <mergeCell ref="AO31:AP31"/>
    <mergeCell ref="AQ31:AR31"/>
    <mergeCell ref="AO36:AP37"/>
    <mergeCell ref="AQ36:AR37"/>
    <mergeCell ref="AO38:AP38"/>
    <mergeCell ref="AQ38:AR38"/>
  </mergeCells>
  <conditionalFormatting sqref="I12:J13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BP50"/>
  <sheetViews>
    <sheetView showGridLines="0" tabSelected="1" zoomScale="70" zoomScaleNormal="70" zoomScaleSheetLayoutView="100" zoomScalePageLayoutView="0" workbookViewId="0" topLeftCell="A1">
      <selection activeCell="BR11" sqref="BR11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0039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710937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8515625" style="0" customWidth="1"/>
    <col min="39" max="39" width="3.00390625" style="0" customWidth="1"/>
    <col min="40" max="40" width="1.8515625" style="0" customWidth="1"/>
    <col min="41" max="41" width="3.140625" style="0" customWidth="1"/>
    <col min="42" max="42" width="1.8515625" style="0" customWidth="1"/>
    <col min="43" max="43" width="3.140625" style="0" customWidth="1"/>
    <col min="44" max="44" width="1.7109375" style="0" customWidth="1"/>
    <col min="45" max="45" width="3.140625" style="0" customWidth="1"/>
    <col min="46" max="46" width="2.140625" style="0" customWidth="1"/>
    <col min="47" max="47" width="6.7109375" style="0" customWidth="1"/>
    <col min="48" max="49" width="5.140625" style="0" customWidth="1"/>
    <col min="50" max="50" width="1.7109375" style="0" customWidth="1"/>
    <col min="51" max="51" width="6.421875" style="0" customWidth="1"/>
    <col min="52" max="52" width="5.7109375" style="0" customWidth="1"/>
    <col min="53" max="53" width="3.7109375" style="0" customWidth="1"/>
    <col min="54" max="54" width="26.8515625" style="0" customWidth="1"/>
    <col min="55" max="55" width="1.57421875" style="0" customWidth="1"/>
    <col min="56" max="56" width="11.7109375" style="0" customWidth="1"/>
    <col min="57" max="57" width="0.2890625" style="0" hidden="1" customWidth="1"/>
    <col min="58" max="65" width="4.7109375" style="0" hidden="1" customWidth="1"/>
    <col min="66" max="66" width="5.7109375" style="0" hidden="1" customWidth="1"/>
    <col min="67" max="67" width="9.7109375" style="0" hidden="1" customWidth="1"/>
    <col min="68" max="68" width="11.421875" style="0" hidden="1" customWidth="1"/>
  </cols>
  <sheetData>
    <row r="2" spans="1:55" ht="12.75" customHeight="1">
      <c r="A2" s="739"/>
      <c r="B2" s="739"/>
      <c r="C2" s="739"/>
      <c r="D2" s="739"/>
      <c r="E2" s="739"/>
      <c r="F2" s="739"/>
      <c r="G2" s="739"/>
      <c r="H2" s="285"/>
      <c r="I2" s="377"/>
      <c r="J2" s="695" t="s">
        <v>117</v>
      </c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377"/>
      <c r="AX2" s="694" t="s">
        <v>181</v>
      </c>
      <c r="AY2" s="694"/>
      <c r="AZ2" s="694"/>
      <c r="BA2" s="694"/>
      <c r="BB2" s="694"/>
      <c r="BC2" s="196"/>
    </row>
    <row r="3" spans="1:56" ht="15" customHeight="1">
      <c r="A3" s="739"/>
      <c r="B3" s="739"/>
      <c r="C3" s="739"/>
      <c r="D3" s="739"/>
      <c r="E3" s="739"/>
      <c r="F3" s="739"/>
      <c r="G3" s="739"/>
      <c r="H3" s="285"/>
      <c r="I3" s="377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6"/>
      <c r="AO3" s="696"/>
      <c r="AP3" s="696"/>
      <c r="AQ3" s="696"/>
      <c r="AR3" s="696"/>
      <c r="AS3" s="696"/>
      <c r="AT3" s="696"/>
      <c r="AU3" s="377"/>
      <c r="AX3" s="703" t="s">
        <v>118</v>
      </c>
      <c r="AY3" s="703"/>
      <c r="AZ3" s="703"/>
      <c r="BA3" s="295"/>
      <c r="BB3" s="295"/>
      <c r="BC3" s="295"/>
      <c r="BD3" s="1"/>
    </row>
    <row r="4" spans="1:56" ht="15" customHeight="1">
      <c r="A4" s="739"/>
      <c r="B4" s="739"/>
      <c r="C4" s="739"/>
      <c r="D4" s="739"/>
      <c r="E4" s="739"/>
      <c r="F4" s="739"/>
      <c r="G4" s="739"/>
      <c r="I4" s="288"/>
      <c r="J4" s="285"/>
      <c r="K4" s="286"/>
      <c r="Q4" s="383"/>
      <c r="R4" s="287"/>
      <c r="S4" s="287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S4" s="381"/>
      <c r="AT4" s="381"/>
      <c r="AU4" s="381"/>
      <c r="AV4" s="381"/>
      <c r="AW4" s="381"/>
      <c r="AX4" s="697" t="s">
        <v>119</v>
      </c>
      <c r="AY4" s="697"/>
      <c r="AZ4" s="697"/>
      <c r="BA4" s="697"/>
      <c r="BB4" s="697"/>
      <c r="BC4" s="295"/>
      <c r="BD4" s="1"/>
    </row>
    <row r="5" spans="1:55" ht="15" customHeight="1">
      <c r="A5" s="739"/>
      <c r="B5" s="739"/>
      <c r="C5" s="739"/>
      <c r="D5" s="739"/>
      <c r="E5" s="739"/>
      <c r="F5" s="739"/>
      <c r="G5" s="739"/>
      <c r="K5" s="301" t="s">
        <v>21</v>
      </c>
      <c r="L5" s="736" t="str">
        <f>IF(Holdanmeldelse!C2&lt;&gt;0,Holdanmeldelse!C2," ")</f>
        <v> </v>
      </c>
      <c r="M5" s="736"/>
      <c r="N5" s="736"/>
      <c r="O5" s="736"/>
      <c r="P5" s="736"/>
      <c r="Q5" s="383"/>
      <c r="R5" s="749" t="s">
        <v>26</v>
      </c>
      <c r="S5" s="749"/>
      <c r="T5" s="749"/>
      <c r="U5" s="749"/>
      <c r="W5" s="394" t="str">
        <f>IF(Holdanmeldelse!C4&lt;&gt;0,Holdanmeldelse!C4," ")</f>
        <v> </v>
      </c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M5" s="749" t="s">
        <v>29</v>
      </c>
      <c r="AN5" s="749"/>
      <c r="AO5" s="749"/>
      <c r="AP5" s="749"/>
      <c r="AQ5" s="749"/>
      <c r="AR5" s="749"/>
      <c r="AS5" s="749"/>
      <c r="AT5" s="748" t="str">
        <f>IF(Holdanmeldelse!C6&lt;&gt;0,Holdanmeldelse!C6," ")</f>
        <v> </v>
      </c>
      <c r="AU5" s="748"/>
      <c r="AV5" s="748"/>
      <c r="AW5" s="381"/>
      <c r="AX5" s="707" t="s">
        <v>120</v>
      </c>
      <c r="AY5" s="707"/>
      <c r="AZ5" s="707"/>
      <c r="BA5" s="707"/>
      <c r="BB5" s="707"/>
      <c r="BC5" s="299"/>
    </row>
    <row r="6" spans="1:55" ht="15" customHeight="1">
      <c r="A6" s="739"/>
      <c r="B6" s="739"/>
      <c r="C6" s="739"/>
      <c r="D6" s="739"/>
      <c r="E6" s="739"/>
      <c r="F6" s="739"/>
      <c r="G6" s="739"/>
      <c r="H6" s="285"/>
      <c r="I6" s="701" t="s">
        <v>121</v>
      </c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286"/>
      <c r="AX6" s="708" t="s">
        <v>122</v>
      </c>
      <c r="AY6" s="708"/>
      <c r="AZ6" s="708"/>
      <c r="BA6" s="708"/>
      <c r="BB6" s="708"/>
      <c r="BC6" s="294"/>
    </row>
    <row r="7" spans="1:56" ht="15" customHeight="1" thickBot="1">
      <c r="A7" s="739"/>
      <c r="B7" s="739"/>
      <c r="C7" s="739"/>
      <c r="D7" s="739"/>
      <c r="E7" s="739"/>
      <c r="F7" s="739"/>
      <c r="G7" s="739"/>
      <c r="H7" s="285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286"/>
      <c r="AX7" s="700" t="s">
        <v>123</v>
      </c>
      <c r="AY7" s="700"/>
      <c r="AZ7" s="700"/>
      <c r="BA7" s="700"/>
      <c r="BB7" s="700"/>
      <c r="BC7" s="300"/>
      <c r="BD7" s="299"/>
    </row>
    <row r="8" spans="1:68" ht="18" customHeight="1" thickBot="1">
      <c r="A8" s="731" t="s">
        <v>124</v>
      </c>
      <c r="B8" s="115"/>
      <c r="C8" s="116" t="s">
        <v>38</v>
      </c>
      <c r="D8" s="581" t="s">
        <v>33</v>
      </c>
      <c r="E8" s="735"/>
      <c r="F8" s="735"/>
      <c r="G8" s="582"/>
      <c r="H8" s="198" t="s">
        <v>34</v>
      </c>
      <c r="I8" s="692">
        <v>1</v>
      </c>
      <c r="J8" s="693"/>
      <c r="K8" s="692">
        <v>2</v>
      </c>
      <c r="L8" s="693"/>
      <c r="M8" s="692">
        <v>3</v>
      </c>
      <c r="N8" s="693"/>
      <c r="O8" s="692">
        <v>4</v>
      </c>
      <c r="P8" s="693"/>
      <c r="Q8" s="692">
        <v>5</v>
      </c>
      <c r="R8" s="693"/>
      <c r="S8" s="692">
        <v>6</v>
      </c>
      <c r="T8" s="693"/>
      <c r="U8" s="692">
        <v>7</v>
      </c>
      <c r="V8" s="693"/>
      <c r="W8" s="692">
        <v>8</v>
      </c>
      <c r="X8" s="693"/>
      <c r="Y8" s="692">
        <v>9</v>
      </c>
      <c r="Z8" s="693"/>
      <c r="AA8" s="692">
        <v>10</v>
      </c>
      <c r="AB8" s="693"/>
      <c r="AC8" s="692">
        <v>11</v>
      </c>
      <c r="AD8" s="693"/>
      <c r="AE8" s="692">
        <v>12</v>
      </c>
      <c r="AF8" s="693"/>
      <c r="AG8" s="692">
        <v>13</v>
      </c>
      <c r="AH8" s="693"/>
      <c r="AI8" s="692">
        <v>14</v>
      </c>
      <c r="AJ8" s="693"/>
      <c r="AK8" s="692">
        <v>15</v>
      </c>
      <c r="AL8" s="693"/>
      <c r="AM8" s="692">
        <v>16</v>
      </c>
      <c r="AN8" s="693"/>
      <c r="AO8" s="692">
        <v>17</v>
      </c>
      <c r="AP8" s="693"/>
      <c r="AQ8" s="682">
        <v>18</v>
      </c>
      <c r="AR8" s="683"/>
      <c r="AS8" s="692" t="s">
        <v>125</v>
      </c>
      <c r="AT8" s="693"/>
      <c r="AU8" s="200" t="s">
        <v>126</v>
      </c>
      <c r="AV8" s="201">
        <v>19</v>
      </c>
      <c r="AW8" s="296">
        <v>20</v>
      </c>
      <c r="AX8" s="312"/>
      <c r="AY8" s="203" t="s">
        <v>24</v>
      </c>
      <c r="AZ8" s="639" t="str">
        <f>IF(Holdanmeldelse!N3&lt;&gt;0,Holdanmeldelse!N3," ")</f>
        <v> </v>
      </c>
      <c r="BA8" s="639"/>
      <c r="BB8" s="639"/>
      <c r="BC8" s="204"/>
      <c r="BD8" s="216"/>
      <c r="BE8" s="310">
        <v>0</v>
      </c>
      <c r="BF8" s="205">
        <v>1</v>
      </c>
      <c r="BG8" s="205">
        <v>2</v>
      </c>
      <c r="BH8" s="205">
        <v>3</v>
      </c>
      <c r="BI8" s="206" t="s">
        <v>143</v>
      </c>
      <c r="BJ8" s="206" t="s">
        <v>144</v>
      </c>
      <c r="BK8" s="206" t="s">
        <v>145</v>
      </c>
      <c r="BL8" s="206" t="s">
        <v>25</v>
      </c>
      <c r="BM8" s="206" t="s">
        <v>186</v>
      </c>
      <c r="BN8" s="206" t="s">
        <v>146</v>
      </c>
      <c r="BO8" s="207" t="s">
        <v>147</v>
      </c>
      <c r="BP8" s="207" t="s">
        <v>148</v>
      </c>
    </row>
    <row r="9" spans="1:68" ht="21.75" customHeight="1" thickBot="1">
      <c r="A9" s="732"/>
      <c r="B9" s="126">
        <v>1</v>
      </c>
      <c r="C9" s="127" t="str">
        <f>IF(Holdanmeldelse!C10&lt;&gt;0,Holdanmeldelse!C10," ")</f>
        <v> </v>
      </c>
      <c r="D9" s="628" t="str">
        <f>IF(Holdanmeldelse!D10&lt;&gt;0,Holdanmeldelse!D10," ")</f>
        <v> </v>
      </c>
      <c r="E9" s="629"/>
      <c r="F9" s="629"/>
      <c r="G9" s="630"/>
      <c r="H9" s="208">
        <f>IF(Holdanmeldelse!H10&lt;&gt;0,Holdanmeldelse!H10," ")</f>
      </c>
      <c r="I9" s="209"/>
      <c r="J9" s="210"/>
      <c r="K9" s="209"/>
      <c r="L9" s="210"/>
      <c r="M9" s="209"/>
      <c r="N9" s="210"/>
      <c r="O9" s="389"/>
      <c r="P9" s="390">
        <v>2</v>
      </c>
      <c r="Q9" s="209"/>
      <c r="R9" s="213"/>
      <c r="S9" s="209"/>
      <c r="T9" s="210"/>
      <c r="U9" s="209"/>
      <c r="V9" s="210"/>
      <c r="W9" s="389"/>
      <c r="X9" s="390">
        <v>3</v>
      </c>
      <c r="Y9" s="209"/>
      <c r="Z9" s="210"/>
      <c r="AA9" s="209"/>
      <c r="AB9" s="210"/>
      <c r="AC9" s="209"/>
      <c r="AD9" s="210"/>
      <c r="AE9" s="389"/>
      <c r="AF9" s="390">
        <v>4</v>
      </c>
      <c r="AG9" s="209"/>
      <c r="AH9" s="210"/>
      <c r="AI9" s="209"/>
      <c r="AJ9" s="210"/>
      <c r="AK9" s="209"/>
      <c r="AL9" s="213"/>
      <c r="AM9" s="211"/>
      <c r="AN9" s="212">
        <v>1</v>
      </c>
      <c r="AO9" s="459"/>
      <c r="AP9" s="442">
        <v>2</v>
      </c>
      <c r="AQ9" s="453"/>
      <c r="AR9" s="440">
        <v>4</v>
      </c>
      <c r="AS9" s="737">
        <f>SUM(,I9,K9,M9,O9,Q9,S9,U9,W9,Y9,AA9,AC9,AE9,AG9,AI9,AK9,AM9,AO9,AQ9)</f>
        <v>0</v>
      </c>
      <c r="AT9" s="738"/>
      <c r="AU9" s="138" t="str">
        <f>IF(BP9=0," ",BP9)</f>
        <v> </v>
      </c>
      <c r="AV9" s="214"/>
      <c r="AW9" s="316"/>
      <c r="AX9" s="313"/>
      <c r="AY9" s="217" t="s">
        <v>23</v>
      </c>
      <c r="AZ9" s="639" t="str">
        <f>IF(Holdanmeldelse!L3&lt;&gt;0,Holdanmeldelse!L3," ")</f>
        <v> </v>
      </c>
      <c r="BA9" s="639"/>
      <c r="BB9" s="639"/>
      <c r="BC9" s="218"/>
      <c r="BD9" s="216"/>
      <c r="BE9" s="311">
        <f aca="true" t="shared" si="0" ref="BE9:BL9">COUNTIF(Rød_1A,BE8)</f>
        <v>0</v>
      </c>
      <c r="BF9" s="311">
        <f t="shared" si="0"/>
        <v>1</v>
      </c>
      <c r="BG9" s="311">
        <f t="shared" si="0"/>
        <v>2</v>
      </c>
      <c r="BH9" s="311">
        <f t="shared" si="0"/>
        <v>1</v>
      </c>
      <c r="BI9" s="311">
        <f t="shared" si="0"/>
        <v>0</v>
      </c>
      <c r="BJ9" s="311">
        <f t="shared" si="0"/>
        <v>0</v>
      </c>
      <c r="BK9" s="311">
        <f t="shared" si="0"/>
        <v>0</v>
      </c>
      <c r="BL9" s="311">
        <f t="shared" si="0"/>
        <v>0</v>
      </c>
      <c r="BM9" s="311">
        <f>COUNTIF(Rød_1A,BM8)</f>
        <v>0</v>
      </c>
      <c r="BN9" s="311">
        <f>COUNTIF(Rød_1A,BN8)</f>
        <v>0</v>
      </c>
      <c r="BO9" s="207">
        <v>4</v>
      </c>
      <c r="BP9" s="207">
        <f>SUM(BE9:BL9)-BO9</f>
        <v>0</v>
      </c>
    </row>
    <row r="10" spans="1:68" ht="21.75" customHeight="1" thickBot="1">
      <c r="A10" s="732"/>
      <c r="B10" s="126">
        <v>2</v>
      </c>
      <c r="C10" s="127" t="str">
        <f>IF(Holdanmeldelse!C11&lt;&gt;0,Holdanmeldelse!C11," ")</f>
        <v> </v>
      </c>
      <c r="D10" s="628" t="str">
        <f>IF(Holdanmeldelse!D11&lt;&gt;0,Holdanmeldelse!D11," ")</f>
        <v> </v>
      </c>
      <c r="E10" s="629"/>
      <c r="F10" s="629"/>
      <c r="G10" s="630"/>
      <c r="H10" s="208">
        <f>IF(Holdanmeldelse!H11&lt;&gt;0,Holdanmeldelse!H11," ")</f>
      </c>
      <c r="I10" s="209"/>
      <c r="J10" s="210"/>
      <c r="K10" s="209"/>
      <c r="L10" s="210"/>
      <c r="M10" s="211"/>
      <c r="N10" s="219">
        <v>1</v>
      </c>
      <c r="O10" s="209"/>
      <c r="P10" s="213"/>
      <c r="Q10" s="209"/>
      <c r="R10" s="213"/>
      <c r="S10" s="209"/>
      <c r="T10" s="210"/>
      <c r="U10" s="211"/>
      <c r="V10" s="212">
        <v>4</v>
      </c>
      <c r="W10" s="209"/>
      <c r="X10" s="210"/>
      <c r="Y10" s="209"/>
      <c r="Z10" s="210"/>
      <c r="AA10" s="209"/>
      <c r="AB10" s="210"/>
      <c r="AC10" s="211"/>
      <c r="AD10" s="212">
        <v>3</v>
      </c>
      <c r="AE10" s="209"/>
      <c r="AF10" s="210"/>
      <c r="AG10" s="209"/>
      <c r="AH10" s="210"/>
      <c r="AI10" s="209"/>
      <c r="AJ10" s="210"/>
      <c r="AK10" s="211"/>
      <c r="AL10" s="212">
        <v>2</v>
      </c>
      <c r="AM10" s="391"/>
      <c r="AN10" s="444"/>
      <c r="AO10" s="453"/>
      <c r="AP10" s="452">
        <v>2</v>
      </c>
      <c r="AQ10" s="453"/>
      <c r="AR10" s="439">
        <v>4</v>
      </c>
      <c r="AS10" s="737">
        <f>SUM(,I10,K10,M10,O10,Q10,S10,U10,W10,Y10,AA10,AC10,AE10,AG10,AI10,AK10,AM10,AO10,AQ10)</f>
        <v>0</v>
      </c>
      <c r="AT10" s="738"/>
      <c r="AU10" s="138" t="str">
        <f>IF(BP10=0," ",BP10)</f>
        <v> </v>
      </c>
      <c r="AV10" s="214"/>
      <c r="AW10" s="316"/>
      <c r="AX10" s="313"/>
      <c r="AY10" s="216"/>
      <c r="AZ10" s="220"/>
      <c r="BA10" s="221"/>
      <c r="BB10" s="221"/>
      <c r="BC10" s="218"/>
      <c r="BE10" s="207">
        <f aca="true" t="shared" si="1" ref="BE10:BL10">COUNTIF(Rød_2A,BE8)</f>
        <v>0</v>
      </c>
      <c r="BF10" s="207">
        <f t="shared" si="1"/>
        <v>1</v>
      </c>
      <c r="BG10" s="207">
        <f t="shared" si="1"/>
        <v>2</v>
      </c>
      <c r="BH10" s="207">
        <f t="shared" si="1"/>
        <v>1</v>
      </c>
      <c r="BI10" s="207">
        <f t="shared" si="1"/>
        <v>0</v>
      </c>
      <c r="BJ10" s="207">
        <f t="shared" si="1"/>
        <v>0</v>
      </c>
      <c r="BK10" s="207">
        <f t="shared" si="1"/>
        <v>0</v>
      </c>
      <c r="BL10" s="207">
        <f t="shared" si="1"/>
        <v>0</v>
      </c>
      <c r="BM10" s="207">
        <f>COUNTIF(Rød_2A,BM8)</f>
        <v>0</v>
      </c>
      <c r="BN10" s="207">
        <f>COUNTIF(Rød_2A,BN8)</f>
        <v>0</v>
      </c>
      <c r="BO10" s="207">
        <v>4</v>
      </c>
      <c r="BP10" s="207">
        <f>SUM(BE10:BL10)-BO10</f>
        <v>0</v>
      </c>
    </row>
    <row r="11" spans="1:68" ht="21.75" customHeight="1" thickBot="1">
      <c r="A11" s="732"/>
      <c r="B11" s="126">
        <v>3</v>
      </c>
      <c r="C11" s="127" t="str">
        <f>IF(Holdanmeldelse!C12&lt;&gt;0,Holdanmeldelse!C12," ")</f>
        <v> </v>
      </c>
      <c r="D11" s="628" t="str">
        <f>IF(Holdanmeldelse!D12&lt;&gt;0,Holdanmeldelse!D12," ")</f>
        <v> </v>
      </c>
      <c r="E11" s="629"/>
      <c r="F11" s="629"/>
      <c r="G11" s="630"/>
      <c r="H11" s="208">
        <f>IF(Holdanmeldelse!H12&lt;&gt;0,Holdanmeldelse!H12," ")</f>
      </c>
      <c r="I11" s="222"/>
      <c r="J11" s="223"/>
      <c r="K11" s="211"/>
      <c r="L11" s="219">
        <v>2</v>
      </c>
      <c r="M11" s="209"/>
      <c r="N11" s="210"/>
      <c r="O11" s="209"/>
      <c r="P11" s="213"/>
      <c r="Q11" s="209"/>
      <c r="R11" s="224"/>
      <c r="S11" s="211"/>
      <c r="T11" s="212">
        <v>1</v>
      </c>
      <c r="U11" s="209"/>
      <c r="V11" s="210"/>
      <c r="W11" s="209"/>
      <c r="X11" s="210"/>
      <c r="Y11" s="222"/>
      <c r="Z11" s="223"/>
      <c r="AA11" s="211"/>
      <c r="AB11" s="212">
        <v>4</v>
      </c>
      <c r="AC11" s="209"/>
      <c r="AD11" s="210"/>
      <c r="AE11" s="209"/>
      <c r="AF11" s="210"/>
      <c r="AG11" s="211"/>
      <c r="AH11" s="212">
        <v>3</v>
      </c>
      <c r="AI11" s="222"/>
      <c r="AJ11" s="223"/>
      <c r="AK11" s="209"/>
      <c r="AL11" s="210"/>
      <c r="AM11" s="209"/>
      <c r="AN11" s="210"/>
      <c r="AO11" s="453"/>
      <c r="AP11" s="443">
        <v>2</v>
      </c>
      <c r="AQ11" s="453"/>
      <c r="AR11" s="439">
        <v>4</v>
      </c>
      <c r="AS11" s="737">
        <f>SUM(,I11,K11,M11,O11,Q11,S11,U11,W11,Y11,AA11,AC11,AE11,AG11,AI11,AK11,AM11,AO11,AQ11)</f>
        <v>0</v>
      </c>
      <c r="AT11" s="738"/>
      <c r="AU11" s="138" t="str">
        <f>IF(BP11=0," ",BP11)</f>
        <v> </v>
      </c>
      <c r="AV11" s="214"/>
      <c r="AW11" s="316"/>
      <c r="AX11" s="313"/>
      <c r="AY11" s="704" t="s">
        <v>128</v>
      </c>
      <c r="AZ11" s="704"/>
      <c r="BA11" s="216"/>
      <c r="BB11" s="713">
        <f>SUM(4-AY12)</f>
        <v>0</v>
      </c>
      <c r="BC11" s="218"/>
      <c r="BE11" s="207">
        <f aca="true" t="shared" si="2" ref="BE11:BL11">COUNTIF(Rød_3A,BE8)</f>
        <v>0</v>
      </c>
      <c r="BF11" s="207">
        <f t="shared" si="2"/>
        <v>1</v>
      </c>
      <c r="BG11" s="207">
        <f t="shared" si="2"/>
        <v>2</v>
      </c>
      <c r="BH11" s="207">
        <f t="shared" si="2"/>
        <v>1</v>
      </c>
      <c r="BI11" s="207">
        <f t="shared" si="2"/>
        <v>0</v>
      </c>
      <c r="BJ11" s="207">
        <f t="shared" si="2"/>
        <v>0</v>
      </c>
      <c r="BK11" s="207">
        <f t="shared" si="2"/>
        <v>0</v>
      </c>
      <c r="BL11" s="207">
        <f t="shared" si="2"/>
        <v>0</v>
      </c>
      <c r="BM11" s="207">
        <f>COUNTIF(Rød_3A,BM8)</f>
        <v>0</v>
      </c>
      <c r="BN11" s="207">
        <f>COUNTIF(Rød_3A,BN8)</f>
        <v>0</v>
      </c>
      <c r="BO11" s="207">
        <v>4</v>
      </c>
      <c r="BP11" s="207">
        <f>SUM(BE11:BL11)-BO11</f>
        <v>0</v>
      </c>
    </row>
    <row r="12" spans="1:68" ht="21.75" customHeight="1" thickBot="1">
      <c r="A12" s="732"/>
      <c r="B12" s="126">
        <v>4</v>
      </c>
      <c r="C12" s="127" t="str">
        <f>IF(Holdanmeldelse!C13&lt;&gt;0,Holdanmeldelse!C13," ")</f>
        <v> </v>
      </c>
      <c r="D12" s="628" t="str">
        <f>IF(Holdanmeldelse!D13&lt;&gt;0,Holdanmeldelse!D13," ")</f>
        <v> </v>
      </c>
      <c r="E12" s="629"/>
      <c r="F12" s="629"/>
      <c r="G12" s="630"/>
      <c r="H12" s="208">
        <f>IF(Holdanmeldelse!H13&lt;&gt;0,Holdanmeldelse!H13," ")</f>
      </c>
      <c r="I12" s="225"/>
      <c r="J12" s="226">
        <v>3</v>
      </c>
      <c r="K12" s="391"/>
      <c r="L12" s="392"/>
      <c r="M12" s="209"/>
      <c r="N12" s="210"/>
      <c r="O12" s="209"/>
      <c r="P12" s="213"/>
      <c r="Q12" s="227"/>
      <c r="R12" s="226">
        <v>4</v>
      </c>
      <c r="S12" s="391"/>
      <c r="T12" s="393"/>
      <c r="U12" s="209"/>
      <c r="V12" s="210"/>
      <c r="W12" s="209"/>
      <c r="X12" s="210"/>
      <c r="Y12" s="225"/>
      <c r="Z12" s="226">
        <v>2</v>
      </c>
      <c r="AA12" s="391"/>
      <c r="AB12" s="393"/>
      <c r="AC12" s="209"/>
      <c r="AD12" s="210"/>
      <c r="AE12" s="209"/>
      <c r="AF12" s="210"/>
      <c r="AG12" s="228"/>
      <c r="AH12" s="229"/>
      <c r="AI12" s="225"/>
      <c r="AJ12" s="226">
        <v>1</v>
      </c>
      <c r="AK12" s="230"/>
      <c r="AL12" s="210"/>
      <c r="AM12" s="209"/>
      <c r="AN12" s="210"/>
      <c r="AO12" s="453"/>
      <c r="AP12" s="443">
        <v>2</v>
      </c>
      <c r="AQ12" s="453"/>
      <c r="AR12" s="441">
        <v>4</v>
      </c>
      <c r="AS12" s="737">
        <f>SUM(,I12,K12,M12,O12,Q12,S12,U12,W12,Y12,AA12,AC12,AE12,AG12,AI12,AK12,AM12,AO12,AQ12)</f>
        <v>0</v>
      </c>
      <c r="AT12" s="738"/>
      <c r="AU12" s="138" t="str">
        <f>IF(BP12=0," ",BP12)</f>
        <v> </v>
      </c>
      <c r="AV12" s="231"/>
      <c r="AW12" s="317"/>
      <c r="AX12" s="313"/>
      <c r="AY12" s="399">
        <v>4</v>
      </c>
      <c r="AZ12" s="398"/>
      <c r="BA12" s="216"/>
      <c r="BB12" s="714"/>
      <c r="BC12" s="218"/>
      <c r="BE12" s="207">
        <f aca="true" t="shared" si="3" ref="BE12:BL12">COUNTIF(Rød_4A,BE8)</f>
        <v>0</v>
      </c>
      <c r="BF12" s="207">
        <f t="shared" si="3"/>
        <v>1</v>
      </c>
      <c r="BG12" s="207">
        <f t="shared" si="3"/>
        <v>2</v>
      </c>
      <c r="BH12" s="207">
        <f t="shared" si="3"/>
        <v>1</v>
      </c>
      <c r="BI12" s="207">
        <f t="shared" si="3"/>
        <v>0</v>
      </c>
      <c r="BJ12" s="207">
        <f t="shared" si="3"/>
        <v>0</v>
      </c>
      <c r="BK12" s="207">
        <f t="shared" si="3"/>
        <v>0</v>
      </c>
      <c r="BL12" s="207">
        <f t="shared" si="3"/>
        <v>0</v>
      </c>
      <c r="BM12" s="207">
        <f>COUNTIF(Rød_4A,BM8)</f>
        <v>0</v>
      </c>
      <c r="BN12" s="207">
        <f>COUNTIF(Rød_4A,BN8)</f>
        <v>0</v>
      </c>
      <c r="BO12" s="207">
        <v>4</v>
      </c>
      <c r="BP12" s="207">
        <f>SUM(BE12:BL12)-BO12</f>
        <v>0</v>
      </c>
    </row>
    <row r="13" spans="1:57" ht="15.75" customHeight="1">
      <c r="A13" s="732"/>
      <c r="B13" s="276"/>
      <c r="C13" s="185" t="str">
        <f>IF(Holdanmeldelse!C14&lt;&gt;0,Holdanmeldelse!C14," ")</f>
        <v> </v>
      </c>
      <c r="D13" s="628" t="str">
        <f>IF(Holdanmeldelse!D14&lt;&gt;0,Holdanmeldelse!D14," ")</f>
        <v> </v>
      </c>
      <c r="E13" s="629"/>
      <c r="F13" s="629"/>
      <c r="G13" s="630"/>
      <c r="H13" s="233"/>
      <c r="I13" s="688">
        <f>SUM(I9:I12)</f>
        <v>0</v>
      </c>
      <c r="J13" s="689"/>
      <c r="K13" s="688">
        <f>SUM(K9:K12)+I13</f>
        <v>0</v>
      </c>
      <c r="L13" s="689"/>
      <c r="M13" s="688">
        <f>SUM(M9:M12)+K13</f>
        <v>0</v>
      </c>
      <c r="N13" s="689"/>
      <c r="O13" s="688">
        <f>SUM(O9:O12)+M13</f>
        <v>0</v>
      </c>
      <c r="P13" s="689"/>
      <c r="Q13" s="688">
        <f>SUM(Q9:Q12)+O13</f>
        <v>0</v>
      </c>
      <c r="R13" s="689"/>
      <c r="S13" s="688">
        <f>SUM(S9:S12)+Q13</f>
        <v>0</v>
      </c>
      <c r="T13" s="689"/>
      <c r="U13" s="688">
        <f>SUM(U9:U12)+S13</f>
        <v>0</v>
      </c>
      <c r="V13" s="689"/>
      <c r="W13" s="688">
        <f>SUM(W9:W12)+U13</f>
        <v>0</v>
      </c>
      <c r="X13" s="689"/>
      <c r="Y13" s="688">
        <f>SUM(Y9:Y12)+W13</f>
        <v>0</v>
      </c>
      <c r="Z13" s="689"/>
      <c r="AA13" s="688">
        <f>SUM(AA9:AA12)+Y13</f>
        <v>0</v>
      </c>
      <c r="AB13" s="689"/>
      <c r="AC13" s="688">
        <f>SUM(AC9:AC12)+AA13</f>
        <v>0</v>
      </c>
      <c r="AD13" s="689"/>
      <c r="AE13" s="688">
        <f>SUM(AE9:AE12)+AC13</f>
        <v>0</v>
      </c>
      <c r="AF13" s="689"/>
      <c r="AG13" s="688">
        <f>SUM(AG9:AG12)+AE13</f>
        <v>0</v>
      </c>
      <c r="AH13" s="689"/>
      <c r="AI13" s="688">
        <f>SUM(AI9:AI12)+AG13</f>
        <v>0</v>
      </c>
      <c r="AJ13" s="689"/>
      <c r="AK13" s="688">
        <f>SUM(AK9:AK12)+AI13</f>
        <v>0</v>
      </c>
      <c r="AL13" s="689"/>
      <c r="AM13" s="688">
        <f>SUM(AM9:AM12)+AK13</f>
        <v>0</v>
      </c>
      <c r="AN13" s="689"/>
      <c r="AO13" s="684">
        <f>SUM(AO9:AO12)+AM13</f>
        <v>0</v>
      </c>
      <c r="AP13" s="685"/>
      <c r="AQ13" s="684">
        <f>SUM(AQ9:AQ12)+AO13</f>
        <v>0</v>
      </c>
      <c r="AR13" s="685"/>
      <c r="AS13" s="688">
        <f>SUM(AS9:AS12)</f>
        <v>0</v>
      </c>
      <c r="AT13" s="689"/>
      <c r="AU13" s="234"/>
      <c r="AV13" s="709"/>
      <c r="AW13" s="709"/>
      <c r="AX13" s="314"/>
      <c r="AY13" s="216"/>
      <c r="AZ13" s="216"/>
      <c r="BA13" s="216"/>
      <c r="BB13" s="753" t="s">
        <v>183</v>
      </c>
      <c r="BC13" s="218"/>
      <c r="BE13" t="s">
        <v>179</v>
      </c>
    </row>
    <row r="14" spans="1:55" ht="15.75" customHeight="1" thickBot="1">
      <c r="A14" s="733"/>
      <c r="B14" s="613"/>
      <c r="C14" s="614"/>
      <c r="D14" s="615" t="s">
        <v>43</v>
      </c>
      <c r="E14" s="616"/>
      <c r="F14" s="616"/>
      <c r="G14" s="616"/>
      <c r="H14" s="235" t="s">
        <v>130</v>
      </c>
      <c r="I14" s="686"/>
      <c r="J14" s="687"/>
      <c r="K14" s="686"/>
      <c r="L14" s="687"/>
      <c r="M14" s="686"/>
      <c r="N14" s="687"/>
      <c r="O14" s="686"/>
      <c r="P14" s="687"/>
      <c r="Q14" s="686"/>
      <c r="R14" s="687"/>
      <c r="S14" s="686"/>
      <c r="T14" s="687"/>
      <c r="U14" s="686"/>
      <c r="V14" s="687"/>
      <c r="W14" s="686"/>
      <c r="X14" s="687"/>
      <c r="Y14" s="686"/>
      <c r="Z14" s="687"/>
      <c r="AA14" s="686"/>
      <c r="AB14" s="687"/>
      <c r="AC14" s="686"/>
      <c r="AD14" s="687"/>
      <c r="AE14" s="686"/>
      <c r="AF14" s="687"/>
      <c r="AG14" s="686"/>
      <c r="AH14" s="687"/>
      <c r="AI14" s="686"/>
      <c r="AJ14" s="687"/>
      <c r="AK14" s="686"/>
      <c r="AL14" s="687"/>
      <c r="AM14" s="686"/>
      <c r="AN14" s="687"/>
      <c r="AO14" s="686"/>
      <c r="AP14" s="687"/>
      <c r="AQ14" s="686"/>
      <c r="AR14" s="687"/>
      <c r="AS14" s="686"/>
      <c r="AT14" s="687"/>
      <c r="AU14" s="236"/>
      <c r="AV14" s="711"/>
      <c r="AW14" s="711"/>
      <c r="AX14" s="315"/>
      <c r="AY14" s="238"/>
      <c r="AZ14" s="238"/>
      <c r="BA14" s="238"/>
      <c r="BB14" s="754"/>
      <c r="BC14" s="239"/>
    </row>
    <row r="15" spans="1:55" ht="7.5" customHeight="1" thickBot="1">
      <c r="A15" s="240"/>
      <c r="B15" s="277"/>
      <c r="C15" s="278"/>
      <c r="D15" s="278"/>
      <c r="E15" s="278"/>
      <c r="F15" s="278"/>
      <c r="G15" s="278"/>
      <c r="H15" s="242"/>
      <c r="I15" s="242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318"/>
      <c r="AY15" s="237"/>
      <c r="AZ15" s="237"/>
      <c r="BA15" s="237"/>
      <c r="BB15" s="237"/>
      <c r="BC15" s="319"/>
    </row>
    <row r="16" spans="1:68" ht="18" customHeight="1" thickBot="1">
      <c r="A16" s="731" t="s">
        <v>132</v>
      </c>
      <c r="B16" s="115"/>
      <c r="C16" s="116" t="s">
        <v>38</v>
      </c>
      <c r="D16" s="581" t="s">
        <v>33</v>
      </c>
      <c r="E16" s="735"/>
      <c r="F16" s="735"/>
      <c r="G16" s="582"/>
      <c r="H16" s="198" t="s">
        <v>34</v>
      </c>
      <c r="I16" s="692">
        <v>1</v>
      </c>
      <c r="J16" s="693"/>
      <c r="K16" s="682">
        <v>2</v>
      </c>
      <c r="L16" s="683"/>
      <c r="M16" s="682">
        <v>3</v>
      </c>
      <c r="N16" s="683"/>
      <c r="O16" s="682">
        <v>4</v>
      </c>
      <c r="P16" s="683"/>
      <c r="Q16" s="682">
        <v>5</v>
      </c>
      <c r="R16" s="683"/>
      <c r="S16" s="692">
        <v>6</v>
      </c>
      <c r="T16" s="693"/>
      <c r="U16" s="682">
        <v>7</v>
      </c>
      <c r="V16" s="683"/>
      <c r="W16" s="682">
        <v>8</v>
      </c>
      <c r="X16" s="683"/>
      <c r="Y16" s="682">
        <v>9</v>
      </c>
      <c r="Z16" s="683"/>
      <c r="AA16" s="682">
        <v>10</v>
      </c>
      <c r="AB16" s="683"/>
      <c r="AC16" s="692">
        <v>11</v>
      </c>
      <c r="AD16" s="693"/>
      <c r="AE16" s="692">
        <v>12</v>
      </c>
      <c r="AF16" s="693"/>
      <c r="AG16" s="682">
        <v>13</v>
      </c>
      <c r="AH16" s="683"/>
      <c r="AI16" s="682">
        <v>14</v>
      </c>
      <c r="AJ16" s="683"/>
      <c r="AK16" s="682">
        <v>15</v>
      </c>
      <c r="AL16" s="683"/>
      <c r="AM16" s="558">
        <v>16</v>
      </c>
      <c r="AN16" s="560"/>
      <c r="AO16" s="559">
        <v>17</v>
      </c>
      <c r="AP16" s="560"/>
      <c r="AQ16" s="559">
        <v>18</v>
      </c>
      <c r="AR16" s="560"/>
      <c r="AS16" s="692" t="s">
        <v>125</v>
      </c>
      <c r="AT16" s="693"/>
      <c r="AU16" s="292" t="s">
        <v>126</v>
      </c>
      <c r="AV16" s="290">
        <v>19</v>
      </c>
      <c r="AW16" s="199">
        <v>20</v>
      </c>
      <c r="AX16" s="202"/>
      <c r="AY16" s="203" t="s">
        <v>24</v>
      </c>
      <c r="AZ16" s="639" t="str">
        <f>IF(Holdanmeldelse!N4&lt;&gt;0,Holdanmeldelse!N4," ")</f>
        <v> </v>
      </c>
      <c r="BA16" s="639"/>
      <c r="BB16" s="639"/>
      <c r="BC16" s="204"/>
      <c r="BE16" s="310">
        <v>0</v>
      </c>
      <c r="BF16" s="205">
        <v>1</v>
      </c>
      <c r="BG16" s="205">
        <v>2</v>
      </c>
      <c r="BH16" s="205">
        <v>3</v>
      </c>
      <c r="BI16" s="206" t="s">
        <v>143</v>
      </c>
      <c r="BJ16" s="206" t="s">
        <v>144</v>
      </c>
      <c r="BK16" s="206" t="s">
        <v>145</v>
      </c>
      <c r="BL16" s="206" t="s">
        <v>25</v>
      </c>
      <c r="BM16" s="206" t="s">
        <v>186</v>
      </c>
      <c r="BN16" s="206" t="s">
        <v>146</v>
      </c>
      <c r="BO16" s="207" t="s">
        <v>147</v>
      </c>
      <c r="BP16" s="207" t="s">
        <v>148</v>
      </c>
    </row>
    <row r="17" spans="1:68" ht="21.75" customHeight="1" thickBot="1">
      <c r="A17" s="732"/>
      <c r="B17" s="126">
        <v>1</v>
      </c>
      <c r="C17" s="127" t="str">
        <f>IF(Holdanmeldelse!M10&lt;&gt;0,Holdanmeldelse!M10," ")</f>
        <v> </v>
      </c>
      <c r="D17" s="628" t="str">
        <f>IF(Holdanmeldelse!N10&lt;&gt;0,Holdanmeldelse!N10," ")</f>
        <v> </v>
      </c>
      <c r="E17" s="629"/>
      <c r="F17" s="629"/>
      <c r="G17" s="630"/>
      <c r="H17" s="208">
        <f>IF(Holdanmeldelse!R10&lt;&gt;0,Holdanmeldelse!R10," ")</f>
      </c>
      <c r="I17" s="243"/>
      <c r="J17" s="132">
        <v>2</v>
      </c>
      <c r="K17" s="244"/>
      <c r="L17" s="130"/>
      <c r="M17" s="244"/>
      <c r="N17" s="130"/>
      <c r="O17" s="244"/>
      <c r="P17" s="134"/>
      <c r="Q17" s="244"/>
      <c r="R17" s="149"/>
      <c r="S17" s="243"/>
      <c r="T17" s="132">
        <v>4</v>
      </c>
      <c r="U17" s="244"/>
      <c r="V17" s="130"/>
      <c r="W17" s="244"/>
      <c r="X17" s="130"/>
      <c r="Y17" s="244"/>
      <c r="Z17" s="130"/>
      <c r="AA17" s="244"/>
      <c r="AB17" s="130"/>
      <c r="AC17" s="243"/>
      <c r="AD17" s="132">
        <v>1</v>
      </c>
      <c r="AE17" s="244"/>
      <c r="AF17" s="130"/>
      <c r="AG17" s="244"/>
      <c r="AH17" s="130"/>
      <c r="AI17" s="244"/>
      <c r="AJ17" s="130"/>
      <c r="AK17" s="244"/>
      <c r="AL17" s="130"/>
      <c r="AM17" s="243"/>
      <c r="AN17" s="132">
        <v>3</v>
      </c>
      <c r="AO17" s="454"/>
      <c r="AP17" s="448">
        <v>4</v>
      </c>
      <c r="AQ17" s="454"/>
      <c r="AR17" s="450">
        <v>1</v>
      </c>
      <c r="AS17" s="742">
        <f>SUM(I17,K17,M17,O17,Q17,S17,U17,W17,Y17,AA17,AC17,AE17,AG17,AI17,AK17,AM17,AO17,AQ17)</f>
        <v>0</v>
      </c>
      <c r="AT17" s="743"/>
      <c r="AU17" s="291" t="str">
        <f>IF(BP17=0," ",BP17)</f>
        <v> </v>
      </c>
      <c r="AV17" s="214"/>
      <c r="AW17" s="215"/>
      <c r="AX17" s="216"/>
      <c r="AY17" s="217" t="s">
        <v>23</v>
      </c>
      <c r="AZ17" s="639" t="str">
        <f>IF(Holdanmeldelse!L4&lt;&gt;0,Holdanmeldelse!L4," ")</f>
        <v> </v>
      </c>
      <c r="BA17" s="639"/>
      <c r="BB17" s="639"/>
      <c r="BC17" s="218"/>
      <c r="BE17" s="207">
        <f aca="true" t="shared" si="4" ref="BE17:BN17">COUNTIF(Blå_1A,BE16)</f>
        <v>0</v>
      </c>
      <c r="BF17" s="207">
        <f t="shared" si="4"/>
        <v>1</v>
      </c>
      <c r="BG17" s="207">
        <f t="shared" si="4"/>
        <v>1</v>
      </c>
      <c r="BH17" s="207">
        <f t="shared" si="4"/>
        <v>1</v>
      </c>
      <c r="BI17" s="207">
        <f t="shared" si="4"/>
        <v>0</v>
      </c>
      <c r="BJ17" s="207">
        <f t="shared" si="4"/>
        <v>0</v>
      </c>
      <c r="BK17" s="207">
        <f t="shared" si="4"/>
        <v>0</v>
      </c>
      <c r="BL17" s="207">
        <f t="shared" si="4"/>
        <v>0</v>
      </c>
      <c r="BM17" s="207">
        <f>COUNTIF(Blå_1A,BM16)</f>
        <v>0</v>
      </c>
      <c r="BN17" s="207">
        <f t="shared" si="4"/>
        <v>0</v>
      </c>
      <c r="BO17" s="207">
        <v>3</v>
      </c>
      <c r="BP17" s="207">
        <f>SUM(BE17:BL17)-BO17</f>
        <v>0</v>
      </c>
    </row>
    <row r="18" spans="1:68" ht="21.75" customHeight="1" thickBot="1">
      <c r="A18" s="732"/>
      <c r="B18" s="126">
        <v>2</v>
      </c>
      <c r="C18" s="127" t="str">
        <f>IF(Holdanmeldelse!M11&lt;&gt;0,Holdanmeldelse!M11," ")</f>
        <v> </v>
      </c>
      <c r="D18" s="628" t="str">
        <f>IF(Holdanmeldelse!N11&lt;&gt;0,Holdanmeldelse!N11," ")</f>
        <v> </v>
      </c>
      <c r="E18" s="629"/>
      <c r="F18" s="629"/>
      <c r="G18" s="630"/>
      <c r="H18" s="208">
        <f>IF(Holdanmeldelse!R11&lt;&gt;0,Holdanmeldelse!R11," ")</f>
      </c>
      <c r="I18" s="244"/>
      <c r="J18" s="130"/>
      <c r="K18" s="243"/>
      <c r="L18" s="132">
        <v>1</v>
      </c>
      <c r="M18" s="244"/>
      <c r="N18" s="130"/>
      <c r="O18" s="244"/>
      <c r="P18" s="134"/>
      <c r="Q18" s="243"/>
      <c r="R18" s="132">
        <v>3</v>
      </c>
      <c r="S18" s="245"/>
      <c r="T18" s="130"/>
      <c r="U18" s="244"/>
      <c r="V18" s="130"/>
      <c r="W18" s="244"/>
      <c r="X18" s="130"/>
      <c r="Y18" s="244"/>
      <c r="Z18" s="130"/>
      <c r="AA18" s="244"/>
      <c r="AB18" s="130"/>
      <c r="AC18" s="244"/>
      <c r="AD18" s="130"/>
      <c r="AE18" s="243"/>
      <c r="AF18" s="132">
        <v>2</v>
      </c>
      <c r="AG18" s="244"/>
      <c r="AH18" s="130"/>
      <c r="AI18" s="244"/>
      <c r="AJ18" s="130"/>
      <c r="AK18" s="243"/>
      <c r="AL18" s="132">
        <v>4</v>
      </c>
      <c r="AM18" s="244"/>
      <c r="AN18" s="130"/>
      <c r="AO18" s="454"/>
      <c r="AP18" s="449">
        <v>4</v>
      </c>
      <c r="AQ18" s="454"/>
      <c r="AR18" s="451">
        <v>1</v>
      </c>
      <c r="AS18" s="742">
        <f>SUM(I18,K18,M18,O18,Q18,S18,U18,W18,Y18,AA18,AC18,AE18,AG18,AI18,AK18,AM18,AO18,AQ18)</f>
        <v>0</v>
      </c>
      <c r="AT18" s="743"/>
      <c r="AU18" s="138" t="str">
        <f>IF(BP18=0," ",BP18)</f>
        <v> </v>
      </c>
      <c r="AV18" s="246" t="s">
        <v>41</v>
      </c>
      <c r="AW18" s="215" t="s">
        <v>41</v>
      </c>
      <c r="AX18" s="216"/>
      <c r="AY18" s="216"/>
      <c r="AZ18" s="220"/>
      <c r="BA18" s="221"/>
      <c r="BB18" s="221"/>
      <c r="BC18" s="218"/>
      <c r="BE18" s="207">
        <f aca="true" t="shared" si="5" ref="BE18:BN18">COUNTIF(Blå_2A,BE16)</f>
        <v>0</v>
      </c>
      <c r="BF18" s="207">
        <f t="shared" si="5"/>
        <v>1</v>
      </c>
      <c r="BG18" s="207">
        <f t="shared" si="5"/>
        <v>1</v>
      </c>
      <c r="BH18" s="207">
        <f t="shared" si="5"/>
        <v>1</v>
      </c>
      <c r="BI18" s="207">
        <f t="shared" si="5"/>
        <v>0</v>
      </c>
      <c r="BJ18" s="207">
        <f t="shared" si="5"/>
        <v>0</v>
      </c>
      <c r="BK18" s="207">
        <f t="shared" si="5"/>
        <v>0</v>
      </c>
      <c r="BL18" s="207">
        <f t="shared" si="5"/>
        <v>0</v>
      </c>
      <c r="BM18" s="207">
        <f>COUNTIF(Blå_2A,BM16)</f>
        <v>0</v>
      </c>
      <c r="BN18" s="207">
        <f t="shared" si="5"/>
        <v>0</v>
      </c>
      <c r="BO18" s="207">
        <v>3</v>
      </c>
      <c r="BP18" s="207">
        <f>SUM(BE18:BL18)-BO18</f>
        <v>0</v>
      </c>
    </row>
    <row r="19" spans="1:68" ht="21.75" customHeight="1" thickBot="1">
      <c r="A19" s="732"/>
      <c r="B19" s="126">
        <v>3</v>
      </c>
      <c r="C19" s="127" t="str">
        <f>IF(Holdanmeldelse!M12&lt;&gt;0,Holdanmeldelse!M12," ")</f>
        <v> </v>
      </c>
      <c r="D19" s="628" t="str">
        <f>IF(Holdanmeldelse!N12&lt;&gt;0,Holdanmeldelse!N12," ")</f>
        <v> </v>
      </c>
      <c r="E19" s="629"/>
      <c r="F19" s="629"/>
      <c r="G19" s="630"/>
      <c r="H19" s="208">
        <f>IF(Holdanmeldelse!R12&lt;&gt;0,Holdanmeldelse!R12," ")</f>
      </c>
      <c r="I19" s="244"/>
      <c r="J19" s="130"/>
      <c r="K19" s="244"/>
      <c r="L19" s="130"/>
      <c r="M19" s="247"/>
      <c r="N19" s="148"/>
      <c r="O19" s="243"/>
      <c r="P19" s="132">
        <v>1</v>
      </c>
      <c r="Q19" s="244"/>
      <c r="R19" s="248"/>
      <c r="S19" s="244"/>
      <c r="T19" s="130"/>
      <c r="U19" s="243"/>
      <c r="V19" s="132">
        <v>3</v>
      </c>
      <c r="W19" s="247"/>
      <c r="X19" s="148"/>
      <c r="Y19" s="247"/>
      <c r="Z19" s="148"/>
      <c r="AA19" s="243"/>
      <c r="AB19" s="132">
        <v>2</v>
      </c>
      <c r="AC19" s="244"/>
      <c r="AD19" s="130"/>
      <c r="AE19" s="244"/>
      <c r="AF19" s="130"/>
      <c r="AG19" s="247"/>
      <c r="AH19" s="148"/>
      <c r="AI19" s="243"/>
      <c r="AJ19" s="132">
        <v>4</v>
      </c>
      <c r="AK19" s="244"/>
      <c r="AL19" s="130"/>
      <c r="AM19" s="244"/>
      <c r="AN19" s="130"/>
      <c r="AO19" s="454"/>
      <c r="AP19" s="449">
        <v>4</v>
      </c>
      <c r="AQ19" s="454"/>
      <c r="AR19" s="451">
        <v>1</v>
      </c>
      <c r="AS19" s="742">
        <f>SUM(I19,K19,M19,O19,Q19,S19,U19,W19,Y19,AA19,AC19,AE19,AG19,AI19,AK19,AM19,AO19,AQ19)</f>
        <v>0</v>
      </c>
      <c r="AT19" s="743"/>
      <c r="AU19" s="138" t="str">
        <f>IF(BP19=0," ",BP19)</f>
        <v> </v>
      </c>
      <c r="AV19" s="214" t="s">
        <v>41</v>
      </c>
      <c r="AW19" s="215" t="s">
        <v>41</v>
      </c>
      <c r="AX19" s="216"/>
      <c r="AY19" s="704" t="s">
        <v>128</v>
      </c>
      <c r="AZ19" s="704"/>
      <c r="BA19" s="216"/>
      <c r="BB19" s="713">
        <f>SUM(4-AY20)</f>
        <v>0</v>
      </c>
      <c r="BC19" s="218"/>
      <c r="BE19" s="207">
        <f aca="true" t="shared" si="6" ref="BE19:BN19">COUNTIF(Blå_3A,BE16)</f>
        <v>0</v>
      </c>
      <c r="BF19" s="207">
        <f t="shared" si="6"/>
        <v>1</v>
      </c>
      <c r="BG19" s="207">
        <f t="shared" si="6"/>
        <v>1</v>
      </c>
      <c r="BH19" s="207">
        <f t="shared" si="6"/>
        <v>1</v>
      </c>
      <c r="BI19" s="207">
        <f t="shared" si="6"/>
        <v>0</v>
      </c>
      <c r="BJ19" s="207">
        <f t="shared" si="6"/>
        <v>0</v>
      </c>
      <c r="BK19" s="207">
        <f t="shared" si="6"/>
        <v>0</v>
      </c>
      <c r="BL19" s="207">
        <f t="shared" si="6"/>
        <v>0</v>
      </c>
      <c r="BM19" s="207">
        <f>COUNTIF(Blå_3A,BM16)</f>
        <v>0</v>
      </c>
      <c r="BN19" s="207">
        <f t="shared" si="6"/>
        <v>0</v>
      </c>
      <c r="BO19" s="207">
        <v>3</v>
      </c>
      <c r="BP19" s="207">
        <f>SUM(BE19:BL19)-BO19</f>
        <v>0</v>
      </c>
    </row>
    <row r="20" spans="1:68" ht="21.75" customHeight="1" thickBot="1">
      <c r="A20" s="732"/>
      <c r="B20" s="126">
        <v>4</v>
      </c>
      <c r="C20" s="127" t="str">
        <f>IF(Holdanmeldelse!M13&lt;&gt;0,Holdanmeldelse!M13," ")</f>
        <v> </v>
      </c>
      <c r="D20" s="628" t="str">
        <f>IF(Holdanmeldelse!N13&lt;&gt;0,Holdanmeldelse!N13," ")</f>
        <v> </v>
      </c>
      <c r="E20" s="629"/>
      <c r="F20" s="629"/>
      <c r="G20" s="630"/>
      <c r="H20" s="208">
        <f>IF(Holdanmeldelse!R13&lt;&gt;0,Holdanmeldelse!R13," ")</f>
      </c>
      <c r="I20" s="244"/>
      <c r="J20" s="130"/>
      <c r="K20" s="244"/>
      <c r="L20" s="134"/>
      <c r="M20" s="249"/>
      <c r="N20" s="136">
        <v>3</v>
      </c>
      <c r="O20" s="250"/>
      <c r="P20" s="133"/>
      <c r="Q20" s="244"/>
      <c r="R20" s="134"/>
      <c r="S20" s="244"/>
      <c r="T20" s="130"/>
      <c r="U20" s="251"/>
      <c r="V20" s="153"/>
      <c r="W20" s="249"/>
      <c r="X20" s="136">
        <v>4</v>
      </c>
      <c r="Y20" s="249"/>
      <c r="Z20" s="136">
        <v>1</v>
      </c>
      <c r="AA20" s="250"/>
      <c r="AB20" s="133"/>
      <c r="AC20" s="244"/>
      <c r="AD20" s="130"/>
      <c r="AE20" s="244"/>
      <c r="AF20" s="130"/>
      <c r="AG20" s="249"/>
      <c r="AH20" s="136">
        <v>2</v>
      </c>
      <c r="AI20" s="252"/>
      <c r="AJ20" s="156"/>
      <c r="AK20" s="244"/>
      <c r="AL20" s="130"/>
      <c r="AM20" s="244"/>
      <c r="AN20" s="130"/>
      <c r="AO20" s="454"/>
      <c r="AP20" s="449">
        <v>4</v>
      </c>
      <c r="AQ20" s="454"/>
      <c r="AR20" s="451">
        <v>1</v>
      </c>
      <c r="AS20" s="750">
        <f>SUM(I20,K20,M20,O20,Q20,S20,U20,W20,Y20,AA20,AC20,AE20,AG20,AI20,AK20,AM20,AO20,AQ20)</f>
        <v>0</v>
      </c>
      <c r="AT20" s="751"/>
      <c r="AU20" s="138" t="str">
        <f>IF(BP20=0," ",BP20)</f>
        <v> </v>
      </c>
      <c r="AV20" s="231" t="s">
        <v>41</v>
      </c>
      <c r="AW20" s="232" t="s">
        <v>41</v>
      </c>
      <c r="AX20" s="216"/>
      <c r="AY20" s="402">
        <v>4</v>
      </c>
      <c r="AZ20" s="401"/>
      <c r="BA20" s="216"/>
      <c r="BB20" s="714"/>
      <c r="BC20" s="218"/>
      <c r="BE20" s="207">
        <f aca="true" t="shared" si="7" ref="BE20:BN20">COUNTIF(Blå_4A,BE16)</f>
        <v>0</v>
      </c>
      <c r="BF20" s="207">
        <f t="shared" si="7"/>
        <v>1</v>
      </c>
      <c r="BG20" s="207">
        <f t="shared" si="7"/>
        <v>1</v>
      </c>
      <c r="BH20" s="207">
        <f t="shared" si="7"/>
        <v>1</v>
      </c>
      <c r="BI20" s="207">
        <f t="shared" si="7"/>
        <v>0</v>
      </c>
      <c r="BJ20" s="207">
        <f t="shared" si="7"/>
        <v>0</v>
      </c>
      <c r="BK20" s="207">
        <f t="shared" si="7"/>
        <v>0</v>
      </c>
      <c r="BL20" s="207">
        <f t="shared" si="7"/>
        <v>0</v>
      </c>
      <c r="BM20" s="207">
        <f>COUNTIF(Blå_4A,BM16)</f>
        <v>0</v>
      </c>
      <c r="BN20" s="207">
        <f t="shared" si="7"/>
        <v>0</v>
      </c>
      <c r="BO20" s="207">
        <v>3</v>
      </c>
      <c r="BP20" s="207">
        <f>SUM(BE20:BL20)-BO20</f>
        <v>0</v>
      </c>
    </row>
    <row r="21" spans="1:55" ht="15.75" customHeight="1">
      <c r="A21" s="732"/>
      <c r="B21" s="276"/>
      <c r="C21" s="185" t="str">
        <f>IF(Holdanmeldelse!M14&lt;&gt;0,Holdanmeldelse!M14," ")</f>
        <v> </v>
      </c>
      <c r="D21" s="641" t="str">
        <f>IF(Holdanmeldelse!N14&lt;&gt;0,Holdanmeldelse!N14," ")</f>
        <v> </v>
      </c>
      <c r="E21" s="641"/>
      <c r="F21" s="641"/>
      <c r="G21" s="641"/>
      <c r="H21" s="233"/>
      <c r="I21" s="617">
        <f>SUM(I17:I20)</f>
        <v>0</v>
      </c>
      <c r="J21" s="618"/>
      <c r="K21" s="578">
        <f>SUM(K17:K20)+I21</f>
        <v>0</v>
      </c>
      <c r="L21" s="579"/>
      <c r="M21" s="578">
        <f>SUM(M17:M20)+K21</f>
        <v>0</v>
      </c>
      <c r="N21" s="579"/>
      <c r="O21" s="578">
        <f>SUM(O17:O20)+M21</f>
        <v>0</v>
      </c>
      <c r="P21" s="579"/>
      <c r="Q21" s="578">
        <f>SUM(Q17:Q20)+O21</f>
        <v>0</v>
      </c>
      <c r="R21" s="579"/>
      <c r="S21" s="578">
        <f>SUM(S17:S20)+Q21</f>
        <v>0</v>
      </c>
      <c r="T21" s="579"/>
      <c r="U21" s="578">
        <f>SUM(U17:U20)+S21</f>
        <v>0</v>
      </c>
      <c r="V21" s="579"/>
      <c r="W21" s="578">
        <f>SUM(W17:W20)+U21</f>
        <v>0</v>
      </c>
      <c r="X21" s="579"/>
      <c r="Y21" s="578">
        <f>SUM(Y17:Y20)+W21</f>
        <v>0</v>
      </c>
      <c r="Z21" s="579"/>
      <c r="AA21" s="578">
        <f>SUM(AA17:AA20)+Y21</f>
        <v>0</v>
      </c>
      <c r="AB21" s="579"/>
      <c r="AC21" s="578">
        <f>SUM(AC17:AC20)+AA21</f>
        <v>0</v>
      </c>
      <c r="AD21" s="579"/>
      <c r="AE21" s="578">
        <f>SUM(AE17:AE20)+AC21</f>
        <v>0</v>
      </c>
      <c r="AF21" s="579"/>
      <c r="AG21" s="578">
        <f>SUM(AG17:AG20)+AE21</f>
        <v>0</v>
      </c>
      <c r="AH21" s="579"/>
      <c r="AI21" s="578">
        <f>SUM(AI17:AI20)+AG21</f>
        <v>0</v>
      </c>
      <c r="AJ21" s="579"/>
      <c r="AK21" s="578">
        <f>SUM(AK17:AK20)+AI21</f>
        <v>0</v>
      </c>
      <c r="AL21" s="579"/>
      <c r="AM21" s="578">
        <f>SUM(AM17:AM20)+AK21</f>
        <v>0</v>
      </c>
      <c r="AN21" s="579"/>
      <c r="AO21" s="578">
        <f>SUM(AO17:AO20)+AM21</f>
        <v>0</v>
      </c>
      <c r="AP21" s="579"/>
      <c r="AQ21" s="578">
        <f>SUM(AQ17:AQ20)+AO21</f>
        <v>0</v>
      </c>
      <c r="AR21" s="579"/>
      <c r="AS21" s="617">
        <f>SUM(AS17:AT20)</f>
        <v>0</v>
      </c>
      <c r="AT21" s="618"/>
      <c r="AU21" s="234"/>
      <c r="AV21" s="619"/>
      <c r="AW21" s="620"/>
      <c r="AX21" s="253"/>
      <c r="AY21" s="216"/>
      <c r="AZ21" s="216"/>
      <c r="BA21" s="216"/>
      <c r="BB21" s="400" t="s">
        <v>183</v>
      </c>
      <c r="BC21" s="218"/>
    </row>
    <row r="22" spans="1:55" ht="15.75" customHeight="1" thickBot="1">
      <c r="A22" s="733"/>
      <c r="B22" s="613"/>
      <c r="C22" s="614"/>
      <c r="D22" s="615" t="s">
        <v>43</v>
      </c>
      <c r="E22" s="616"/>
      <c r="F22" s="616"/>
      <c r="G22" s="616"/>
      <c r="H22" s="235" t="s">
        <v>130</v>
      </c>
      <c r="I22" s="561"/>
      <c r="J22" s="562"/>
      <c r="K22" s="561"/>
      <c r="L22" s="562"/>
      <c r="M22" s="561"/>
      <c r="N22" s="562"/>
      <c r="O22" s="561"/>
      <c r="P22" s="562"/>
      <c r="Q22" s="561"/>
      <c r="R22" s="562"/>
      <c r="S22" s="561"/>
      <c r="T22" s="562"/>
      <c r="U22" s="561"/>
      <c r="V22" s="562"/>
      <c r="W22" s="561"/>
      <c r="X22" s="562"/>
      <c r="Y22" s="561"/>
      <c r="Z22" s="562"/>
      <c r="AA22" s="561"/>
      <c r="AB22" s="562"/>
      <c r="AC22" s="561"/>
      <c r="AD22" s="562"/>
      <c r="AE22" s="561"/>
      <c r="AF22" s="562"/>
      <c r="AG22" s="561"/>
      <c r="AH22" s="562"/>
      <c r="AI22" s="561"/>
      <c r="AJ22" s="562"/>
      <c r="AK22" s="561"/>
      <c r="AL22" s="562"/>
      <c r="AM22" s="561"/>
      <c r="AN22" s="562"/>
      <c r="AO22" s="561"/>
      <c r="AP22" s="562"/>
      <c r="AQ22" s="561"/>
      <c r="AR22" s="562"/>
      <c r="AS22" s="561"/>
      <c r="AT22" s="562"/>
      <c r="AU22" s="236"/>
      <c r="AV22" s="621"/>
      <c r="AW22" s="622"/>
      <c r="AX22" s="254"/>
      <c r="AY22" s="238"/>
      <c r="AZ22" s="238"/>
      <c r="BA22" s="238"/>
      <c r="BB22" s="403"/>
      <c r="BC22" s="239"/>
    </row>
    <row r="23" spans="1:55" ht="7.5" customHeight="1" thickBot="1">
      <c r="A23" s="240"/>
      <c r="B23" s="277"/>
      <c r="C23" s="190"/>
      <c r="D23" s="190"/>
      <c r="E23" s="190"/>
      <c r="F23" s="190"/>
      <c r="G23" s="190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445"/>
      <c r="AP23" s="445"/>
      <c r="AQ23" s="445"/>
      <c r="AR23" s="445"/>
      <c r="AS23" s="445"/>
      <c r="AT23" s="445"/>
      <c r="AU23" s="197"/>
      <c r="AV23" s="197"/>
      <c r="AW23" s="197"/>
      <c r="AX23" s="197"/>
      <c r="AY23" s="217"/>
      <c r="AZ23" s="217"/>
      <c r="BA23" s="197"/>
      <c r="BB23" s="197"/>
      <c r="BC23" s="197"/>
    </row>
    <row r="24" spans="1:68" ht="18" customHeight="1" thickBot="1">
      <c r="A24" s="731" t="s">
        <v>133</v>
      </c>
      <c r="B24" s="115"/>
      <c r="C24" s="116" t="s">
        <v>38</v>
      </c>
      <c r="D24" s="581" t="s">
        <v>33</v>
      </c>
      <c r="E24" s="735"/>
      <c r="F24" s="735"/>
      <c r="G24" s="582"/>
      <c r="H24" s="198" t="s">
        <v>34</v>
      </c>
      <c r="I24" s="692">
        <v>1</v>
      </c>
      <c r="J24" s="693"/>
      <c r="K24" s="682">
        <v>2</v>
      </c>
      <c r="L24" s="683"/>
      <c r="M24" s="682">
        <v>3</v>
      </c>
      <c r="N24" s="683"/>
      <c r="O24" s="682">
        <v>4</v>
      </c>
      <c r="P24" s="683"/>
      <c r="Q24" s="692">
        <v>5</v>
      </c>
      <c r="R24" s="693"/>
      <c r="S24" s="692">
        <v>6</v>
      </c>
      <c r="T24" s="693"/>
      <c r="U24" s="682">
        <v>7</v>
      </c>
      <c r="V24" s="683"/>
      <c r="W24" s="682">
        <v>8</v>
      </c>
      <c r="X24" s="683"/>
      <c r="Y24" s="682">
        <v>9</v>
      </c>
      <c r="Z24" s="683"/>
      <c r="AA24" s="682">
        <v>10</v>
      </c>
      <c r="AB24" s="683"/>
      <c r="AC24" s="692">
        <v>11</v>
      </c>
      <c r="AD24" s="693"/>
      <c r="AE24" s="692">
        <v>12</v>
      </c>
      <c r="AF24" s="693"/>
      <c r="AG24" s="682">
        <v>13</v>
      </c>
      <c r="AH24" s="683"/>
      <c r="AI24" s="682">
        <v>14</v>
      </c>
      <c r="AJ24" s="683"/>
      <c r="AK24" s="682">
        <v>15</v>
      </c>
      <c r="AL24" s="683"/>
      <c r="AM24" s="692">
        <v>16</v>
      </c>
      <c r="AN24" s="734"/>
      <c r="AO24" s="682">
        <v>17</v>
      </c>
      <c r="AP24" s="683"/>
      <c r="AQ24" s="682">
        <v>18</v>
      </c>
      <c r="AR24" s="683"/>
      <c r="AS24" s="740" t="s">
        <v>125</v>
      </c>
      <c r="AT24" s="741"/>
      <c r="AU24" s="200" t="s">
        <v>126</v>
      </c>
      <c r="AV24" s="201">
        <v>19</v>
      </c>
      <c r="AW24" s="199">
        <v>20</v>
      </c>
      <c r="AX24" s="202"/>
      <c r="AY24" s="203" t="s">
        <v>24</v>
      </c>
      <c r="AZ24" s="639" t="str">
        <f>IF(Holdanmeldelse!N5&lt;&gt;0,Holdanmeldelse!N5," ")</f>
        <v> </v>
      </c>
      <c r="BA24" s="639"/>
      <c r="BB24" s="639"/>
      <c r="BC24" s="204"/>
      <c r="BE24" s="310">
        <v>0</v>
      </c>
      <c r="BF24" s="205">
        <v>1</v>
      </c>
      <c r="BG24" s="205">
        <v>2</v>
      </c>
      <c r="BH24" s="205">
        <v>3</v>
      </c>
      <c r="BI24" s="206" t="s">
        <v>143</v>
      </c>
      <c r="BJ24" s="206" t="s">
        <v>144</v>
      </c>
      <c r="BK24" s="206" t="s">
        <v>145</v>
      </c>
      <c r="BL24" s="206" t="s">
        <v>25</v>
      </c>
      <c r="BM24" s="206" t="s">
        <v>186</v>
      </c>
      <c r="BN24" s="206" t="s">
        <v>146</v>
      </c>
      <c r="BO24" s="207" t="s">
        <v>147</v>
      </c>
      <c r="BP24" s="207" t="s">
        <v>148</v>
      </c>
    </row>
    <row r="25" spans="1:68" ht="21.75" customHeight="1" thickBot="1">
      <c r="A25" s="732"/>
      <c r="B25" s="126">
        <v>1</v>
      </c>
      <c r="C25" s="127" t="str">
        <f>IF(Holdanmeldelse!C18&lt;&gt;0,Holdanmeldelse!C18," ")</f>
        <v> </v>
      </c>
      <c r="D25" s="628" t="str">
        <f>IF(Holdanmeldelse!D18&lt;&gt;0,Holdanmeldelse!D18," ")</f>
        <v> </v>
      </c>
      <c r="E25" s="629"/>
      <c r="F25" s="629"/>
      <c r="G25" s="630"/>
      <c r="H25" s="208">
        <f>IF(Holdanmeldelse!H18&lt;&gt;0,Holdanmeldelse!H18," ")</f>
      </c>
      <c r="I25" s="244"/>
      <c r="J25" s="130"/>
      <c r="K25" s="244"/>
      <c r="L25" s="130"/>
      <c r="M25" s="243"/>
      <c r="N25" s="255">
        <v>2</v>
      </c>
      <c r="O25" s="244"/>
      <c r="P25" s="134"/>
      <c r="Q25" s="243"/>
      <c r="R25" s="255">
        <v>1</v>
      </c>
      <c r="S25" s="245"/>
      <c r="T25" s="130"/>
      <c r="U25" s="244"/>
      <c r="V25" s="130"/>
      <c r="W25" s="244"/>
      <c r="X25" s="130"/>
      <c r="Y25" s="244"/>
      <c r="Z25" s="130"/>
      <c r="AA25" s="243"/>
      <c r="AB25" s="255">
        <v>3</v>
      </c>
      <c r="AC25" s="244"/>
      <c r="AD25" s="130"/>
      <c r="AE25" s="244"/>
      <c r="AF25" s="130"/>
      <c r="AG25" s="244"/>
      <c r="AH25" s="130"/>
      <c r="AI25" s="244"/>
      <c r="AJ25" s="130"/>
      <c r="AK25" s="244"/>
      <c r="AL25" s="130"/>
      <c r="AM25" s="243"/>
      <c r="AN25" s="255">
        <v>4</v>
      </c>
      <c r="AO25" s="456"/>
      <c r="AP25" s="446">
        <v>1</v>
      </c>
      <c r="AQ25" s="458"/>
      <c r="AR25" s="457">
        <v>3</v>
      </c>
      <c r="AS25" s="746">
        <f>SUM(I25,K25,M25,O25,Q25,S25,U25,W25,Y25,AA25,AC25,AE25,AG25,AI25,AK25,AM25,AO25,AQ25)</f>
        <v>0</v>
      </c>
      <c r="AT25" s="747"/>
      <c r="AU25" s="138" t="str">
        <f>IF(BP25=0," ",BP25)</f>
        <v> </v>
      </c>
      <c r="AV25" s="214"/>
      <c r="AW25" s="215" t="s">
        <v>41</v>
      </c>
      <c r="AX25" s="216"/>
      <c r="AY25" s="217" t="s">
        <v>23</v>
      </c>
      <c r="AZ25" s="639" t="str">
        <f>IF(Holdanmeldelse!L5&lt;&gt;0,Holdanmeldelse!L5," ")</f>
        <v> </v>
      </c>
      <c r="BA25" s="639"/>
      <c r="BB25" s="639"/>
      <c r="BC25" s="218"/>
      <c r="BE25" s="207">
        <f aca="true" t="shared" si="8" ref="BE25:BN25">COUNTIF(Hvid_1A,BE24)</f>
        <v>0</v>
      </c>
      <c r="BF25" s="207">
        <f t="shared" si="8"/>
        <v>2</v>
      </c>
      <c r="BG25" s="207">
        <f t="shared" si="8"/>
        <v>1</v>
      </c>
      <c r="BH25" s="207">
        <f t="shared" si="8"/>
        <v>1</v>
      </c>
      <c r="BI25" s="207">
        <f t="shared" si="8"/>
        <v>0</v>
      </c>
      <c r="BJ25" s="207">
        <f t="shared" si="8"/>
        <v>0</v>
      </c>
      <c r="BK25" s="207">
        <f t="shared" si="8"/>
        <v>0</v>
      </c>
      <c r="BL25" s="207">
        <f t="shared" si="8"/>
        <v>0</v>
      </c>
      <c r="BM25" s="207">
        <f>COUNTIF(Hvid_1A,BM24)</f>
        <v>0</v>
      </c>
      <c r="BN25" s="207">
        <f t="shared" si="8"/>
        <v>0</v>
      </c>
      <c r="BO25" s="207">
        <v>4</v>
      </c>
      <c r="BP25" s="207">
        <f>SUM(BE25:BL25)-BO25</f>
        <v>0</v>
      </c>
    </row>
    <row r="26" spans="1:68" ht="21.75" customHeight="1" thickBot="1">
      <c r="A26" s="732"/>
      <c r="B26" s="126">
        <v>2</v>
      </c>
      <c r="C26" s="127" t="str">
        <f>IF(Holdanmeldelse!C19&lt;&gt;0,Holdanmeldelse!C19," ")</f>
        <v> </v>
      </c>
      <c r="D26" s="628" t="str">
        <f>IF(Holdanmeldelse!D19&lt;&gt;0,Holdanmeldelse!D19," ")</f>
        <v> </v>
      </c>
      <c r="E26" s="629"/>
      <c r="F26" s="629"/>
      <c r="G26" s="630"/>
      <c r="H26" s="208">
        <f>IF(Holdanmeldelse!H19&lt;&gt;0,Holdanmeldelse!H19," ")</f>
      </c>
      <c r="I26" s="244"/>
      <c r="J26" s="130"/>
      <c r="K26" s="244"/>
      <c r="L26" s="130"/>
      <c r="M26" s="244"/>
      <c r="N26" s="130"/>
      <c r="O26" s="243"/>
      <c r="P26" s="255">
        <v>4</v>
      </c>
      <c r="Q26" s="244"/>
      <c r="R26" s="149"/>
      <c r="S26" s="243"/>
      <c r="T26" s="255">
        <v>2</v>
      </c>
      <c r="U26" s="244"/>
      <c r="V26" s="130"/>
      <c r="W26" s="244"/>
      <c r="X26" s="134"/>
      <c r="Y26" s="243"/>
      <c r="Z26" s="255">
        <v>3</v>
      </c>
      <c r="AA26" s="244"/>
      <c r="AB26" s="130"/>
      <c r="AC26" s="244"/>
      <c r="AD26" s="130"/>
      <c r="AE26" s="244"/>
      <c r="AF26" s="130"/>
      <c r="AG26" s="244"/>
      <c r="AH26" s="130"/>
      <c r="AI26" s="244"/>
      <c r="AJ26" s="130"/>
      <c r="AK26" s="243"/>
      <c r="AL26" s="255">
        <v>1</v>
      </c>
      <c r="AM26" s="244"/>
      <c r="AN26" s="134"/>
      <c r="AO26" s="456"/>
      <c r="AP26" s="455">
        <v>1</v>
      </c>
      <c r="AQ26" s="458"/>
      <c r="AR26" s="422">
        <v>3</v>
      </c>
      <c r="AS26" s="746">
        <f>SUM(I26,K26,M26,O26,Q26,S26,U26,W26,Y26,AA26,AC26,AE26,AG26,AI26,AK26,AM26,AO26,AQ26)</f>
        <v>0</v>
      </c>
      <c r="AT26" s="747"/>
      <c r="AU26" s="138" t="str">
        <f>IF(BP26=0," ",BP26)</f>
        <v> </v>
      </c>
      <c r="AV26" s="214" t="s">
        <v>41</v>
      </c>
      <c r="AW26" s="215" t="s">
        <v>41</v>
      </c>
      <c r="AX26" s="216"/>
      <c r="AY26" s="216"/>
      <c r="AZ26" s="220"/>
      <c r="BA26" s="221"/>
      <c r="BB26" s="221"/>
      <c r="BC26" s="218"/>
      <c r="BE26" s="207">
        <f aca="true" t="shared" si="9" ref="BE26:BN26">COUNTIF(Hvid_2A,BE24)</f>
        <v>0</v>
      </c>
      <c r="BF26" s="207">
        <f t="shared" si="9"/>
        <v>2</v>
      </c>
      <c r="BG26" s="207">
        <f t="shared" si="9"/>
        <v>1</v>
      </c>
      <c r="BH26" s="207">
        <f t="shared" si="9"/>
        <v>1</v>
      </c>
      <c r="BI26" s="207">
        <f t="shared" si="9"/>
        <v>0</v>
      </c>
      <c r="BJ26" s="207">
        <f t="shared" si="9"/>
        <v>0</v>
      </c>
      <c r="BK26" s="207">
        <f t="shared" si="9"/>
        <v>0</v>
      </c>
      <c r="BL26" s="207">
        <f t="shared" si="9"/>
        <v>0</v>
      </c>
      <c r="BM26" s="207">
        <f>COUNTIF(Hvid_2A,BM24)</f>
        <v>0</v>
      </c>
      <c r="BN26" s="207">
        <f t="shared" si="9"/>
        <v>0</v>
      </c>
      <c r="BO26" s="207">
        <v>4</v>
      </c>
      <c r="BP26" s="207">
        <f>SUM(BE26:BL26)-BO26</f>
        <v>0</v>
      </c>
    </row>
    <row r="27" spans="1:68" ht="21.75" customHeight="1" thickBot="1">
      <c r="A27" s="732"/>
      <c r="B27" s="126">
        <v>3</v>
      </c>
      <c r="C27" s="127" t="str">
        <f>IF(Holdanmeldelse!C20&lt;&gt;0,Holdanmeldelse!C20," ")</f>
        <v> </v>
      </c>
      <c r="D27" s="628" t="str">
        <f>IF(Holdanmeldelse!D20&lt;&gt;0,Holdanmeldelse!D20," ")</f>
        <v> </v>
      </c>
      <c r="E27" s="629"/>
      <c r="F27" s="629"/>
      <c r="G27" s="630"/>
      <c r="H27" s="208">
        <f>IF(Holdanmeldelse!H20&lt;&gt;0,Holdanmeldelse!H20," ")</f>
      </c>
      <c r="I27" s="247"/>
      <c r="J27" s="148"/>
      <c r="K27" s="257"/>
      <c r="L27" s="255">
        <v>4</v>
      </c>
      <c r="M27" s="244"/>
      <c r="N27" s="130"/>
      <c r="O27" s="244"/>
      <c r="P27" s="130"/>
      <c r="Q27" s="244"/>
      <c r="R27" s="134"/>
      <c r="S27" s="244"/>
      <c r="T27" s="130"/>
      <c r="U27" s="247"/>
      <c r="V27" s="148"/>
      <c r="W27" s="243"/>
      <c r="X27" s="255">
        <v>1</v>
      </c>
      <c r="Y27" s="247"/>
      <c r="Z27" s="130"/>
      <c r="AA27" s="244"/>
      <c r="AB27" s="130"/>
      <c r="AC27" s="243"/>
      <c r="AD27" s="255">
        <v>2</v>
      </c>
      <c r="AE27" s="247"/>
      <c r="AF27" s="148"/>
      <c r="AG27" s="247"/>
      <c r="AH27" s="148"/>
      <c r="AI27" s="243"/>
      <c r="AJ27" s="255">
        <v>3</v>
      </c>
      <c r="AK27" s="244"/>
      <c r="AL27" s="130"/>
      <c r="AM27" s="244"/>
      <c r="AN27" s="134"/>
      <c r="AO27" s="456"/>
      <c r="AP27" s="417">
        <v>1</v>
      </c>
      <c r="AQ27" s="458"/>
      <c r="AR27" s="422">
        <v>3</v>
      </c>
      <c r="AS27" s="746">
        <f>SUM(I27,K27,M27,O27,Q27,S27,U27,W27,Y27,AA27,AC27,AE27,AG27,AI27,AK27,AM27,AO27,AQ27)</f>
        <v>0</v>
      </c>
      <c r="AT27" s="747"/>
      <c r="AU27" s="138" t="str">
        <f>IF(BP27=0," ",BP27)</f>
        <v> </v>
      </c>
      <c r="AV27" s="214" t="s">
        <v>41</v>
      </c>
      <c r="AW27" s="215" t="s">
        <v>41</v>
      </c>
      <c r="AX27" s="216"/>
      <c r="AY27" s="704" t="s">
        <v>128</v>
      </c>
      <c r="AZ27" s="704"/>
      <c r="BA27" s="216"/>
      <c r="BB27" s="713">
        <f>SUM(4-AY28)</f>
        <v>0</v>
      </c>
      <c r="BC27" s="218"/>
      <c r="BE27" s="207">
        <f aca="true" t="shared" si="10" ref="BE27:BN27">COUNTIF(Hvid_3A,BE24)</f>
        <v>0</v>
      </c>
      <c r="BF27" s="207">
        <f t="shared" si="10"/>
        <v>2</v>
      </c>
      <c r="BG27" s="207">
        <f t="shared" si="10"/>
        <v>1</v>
      </c>
      <c r="BH27" s="207">
        <f t="shared" si="10"/>
        <v>1</v>
      </c>
      <c r="BI27" s="207">
        <f t="shared" si="10"/>
        <v>0</v>
      </c>
      <c r="BJ27" s="207">
        <f t="shared" si="10"/>
        <v>0</v>
      </c>
      <c r="BK27" s="207">
        <f t="shared" si="10"/>
        <v>0</v>
      </c>
      <c r="BL27" s="207">
        <f t="shared" si="10"/>
        <v>0</v>
      </c>
      <c r="BM27" s="207">
        <f>COUNTIF(Hvid_3A,BM24)</f>
        <v>0</v>
      </c>
      <c r="BN27" s="207">
        <f t="shared" si="10"/>
        <v>0</v>
      </c>
      <c r="BO27" s="207">
        <v>4</v>
      </c>
      <c r="BP27" s="207">
        <f>SUM(BE27:BL27)-BO27</f>
        <v>0</v>
      </c>
    </row>
    <row r="28" spans="1:68" ht="21.75" customHeight="1" thickBot="1">
      <c r="A28" s="732"/>
      <c r="B28" s="126">
        <v>4</v>
      </c>
      <c r="C28" s="127" t="str">
        <f>IF(Holdanmeldelse!C21&lt;&gt;0,Holdanmeldelse!C21," ")</f>
        <v> </v>
      </c>
      <c r="D28" s="628" t="str">
        <f>IF(Holdanmeldelse!D21&lt;&gt;0,Holdanmeldelse!D21," ")</f>
        <v> </v>
      </c>
      <c r="E28" s="629"/>
      <c r="F28" s="629"/>
      <c r="G28" s="630"/>
      <c r="H28" s="208">
        <f>IF(Holdanmeldelse!H21&lt;&gt;0,Holdanmeldelse!H21," ")</f>
      </c>
      <c r="I28" s="249"/>
      <c r="J28" s="136">
        <v>1</v>
      </c>
      <c r="K28" s="258"/>
      <c r="L28" s="256"/>
      <c r="M28" s="244"/>
      <c r="N28" s="130"/>
      <c r="O28" s="244"/>
      <c r="P28" s="130"/>
      <c r="Q28" s="244"/>
      <c r="R28" s="134"/>
      <c r="S28" s="244"/>
      <c r="T28" s="134"/>
      <c r="U28" s="249"/>
      <c r="V28" s="136">
        <v>2</v>
      </c>
      <c r="W28" s="252"/>
      <c r="X28" s="259"/>
      <c r="Y28" s="244"/>
      <c r="Z28" s="130"/>
      <c r="AA28" s="244"/>
      <c r="AB28" s="130"/>
      <c r="AC28" s="251"/>
      <c r="AD28" s="259"/>
      <c r="AE28" s="249"/>
      <c r="AF28" s="136">
        <v>3</v>
      </c>
      <c r="AG28" s="249"/>
      <c r="AH28" s="136">
        <v>4</v>
      </c>
      <c r="AI28" s="252"/>
      <c r="AJ28" s="260"/>
      <c r="AK28" s="244"/>
      <c r="AL28" s="130"/>
      <c r="AM28" s="244"/>
      <c r="AN28" s="134"/>
      <c r="AO28" s="456"/>
      <c r="AP28" s="417">
        <v>1</v>
      </c>
      <c r="AQ28" s="458"/>
      <c r="AR28" s="422">
        <v>3</v>
      </c>
      <c r="AS28" s="744">
        <f>SUM(I28,K28,M28,O28,Q28,S28,U28,W28,Y28,AA28,AC28,AE28,AG28,AI28,AK28,AM28,AO28,AQ28)</f>
        <v>0</v>
      </c>
      <c r="AT28" s="745"/>
      <c r="AU28" s="138" t="str">
        <f>IF(BP28=0," ",BP28)</f>
        <v> </v>
      </c>
      <c r="AV28" s="231" t="s">
        <v>41</v>
      </c>
      <c r="AW28" s="232" t="s">
        <v>41</v>
      </c>
      <c r="AX28" s="216"/>
      <c r="AY28" s="399">
        <v>4</v>
      </c>
      <c r="AZ28" s="398"/>
      <c r="BA28" s="216"/>
      <c r="BB28" s="714"/>
      <c r="BC28" s="218"/>
      <c r="BE28" s="207">
        <f aca="true" t="shared" si="11" ref="BE28:BN28">COUNTIF(Hvid_4A,BE24)</f>
        <v>0</v>
      </c>
      <c r="BF28" s="207">
        <f t="shared" si="11"/>
        <v>2</v>
      </c>
      <c r="BG28" s="207">
        <f t="shared" si="11"/>
        <v>1</v>
      </c>
      <c r="BH28" s="207">
        <f t="shared" si="11"/>
        <v>1</v>
      </c>
      <c r="BI28" s="207">
        <f t="shared" si="11"/>
        <v>0</v>
      </c>
      <c r="BJ28" s="207">
        <f t="shared" si="11"/>
        <v>0</v>
      </c>
      <c r="BK28" s="207">
        <f t="shared" si="11"/>
        <v>0</v>
      </c>
      <c r="BL28" s="207">
        <f t="shared" si="11"/>
        <v>0</v>
      </c>
      <c r="BM28" s="207">
        <f>COUNTIF(Hvid_4A,BM24)</f>
        <v>0</v>
      </c>
      <c r="BN28" s="207">
        <f t="shared" si="11"/>
        <v>0</v>
      </c>
      <c r="BO28" s="207">
        <v>4</v>
      </c>
      <c r="BP28" s="207">
        <f>SUM(BE28:BL28)-BO28</f>
        <v>0</v>
      </c>
    </row>
    <row r="29" spans="1:55" ht="15.75" customHeight="1">
      <c r="A29" s="732"/>
      <c r="B29" s="276"/>
      <c r="C29" s="185" t="str">
        <f>IF(Holdanmeldelse!C22&lt;&gt;0,Holdanmeldelse!C22," ")</f>
        <v> </v>
      </c>
      <c r="D29" s="641" t="str">
        <f>IF(Holdanmeldelse!D22&lt;&gt;0,Holdanmeldelse!D22," ")</f>
        <v> </v>
      </c>
      <c r="E29" s="641"/>
      <c r="F29" s="641"/>
      <c r="G29" s="641"/>
      <c r="H29" s="233"/>
      <c r="I29" s="688">
        <f>SUM(I25:I28)</f>
        <v>0</v>
      </c>
      <c r="J29" s="689"/>
      <c r="K29" s="684">
        <f>SUM(K25:K28)+I29</f>
        <v>0</v>
      </c>
      <c r="L29" s="685"/>
      <c r="M29" s="684">
        <f>SUM(M25:M28)+K29</f>
        <v>0</v>
      </c>
      <c r="N29" s="685"/>
      <c r="O29" s="684">
        <f>SUM(O25:O28)+M29</f>
        <v>0</v>
      </c>
      <c r="P29" s="685"/>
      <c r="Q29" s="684">
        <f>SUM(Q25:Q28)+O29</f>
        <v>0</v>
      </c>
      <c r="R29" s="685"/>
      <c r="S29" s="684">
        <f>SUM(S25:S28)+Q29</f>
        <v>0</v>
      </c>
      <c r="T29" s="685"/>
      <c r="U29" s="684">
        <f>SUM(U25:U28)+S29</f>
        <v>0</v>
      </c>
      <c r="V29" s="685"/>
      <c r="W29" s="684">
        <f>SUM(W25:W28)+U29</f>
        <v>0</v>
      </c>
      <c r="X29" s="685"/>
      <c r="Y29" s="684">
        <f>SUM(Y25:Y28)+W29</f>
        <v>0</v>
      </c>
      <c r="Z29" s="685"/>
      <c r="AA29" s="684">
        <f>SUM(AA25:AA28)+Y29</f>
        <v>0</v>
      </c>
      <c r="AB29" s="685"/>
      <c r="AC29" s="684">
        <f>SUM(AC25:AC28)+AA29</f>
        <v>0</v>
      </c>
      <c r="AD29" s="685"/>
      <c r="AE29" s="684">
        <f>SUM(AE25:AE28)+AC29</f>
        <v>0</v>
      </c>
      <c r="AF29" s="685"/>
      <c r="AG29" s="684">
        <f>SUM(AG25:AG28)+AE29</f>
        <v>0</v>
      </c>
      <c r="AH29" s="685"/>
      <c r="AI29" s="684">
        <f>SUM(AI25:AI28)+AG29</f>
        <v>0</v>
      </c>
      <c r="AJ29" s="685"/>
      <c r="AK29" s="684">
        <f>SUM(AK25:AK28)+AI29</f>
        <v>0</v>
      </c>
      <c r="AL29" s="685"/>
      <c r="AM29" s="684">
        <f>SUM(AM25:AM28)+AK29</f>
        <v>0</v>
      </c>
      <c r="AN29" s="685"/>
      <c r="AO29" s="684">
        <f>SUM(AO25:AO28)+AM29</f>
        <v>0</v>
      </c>
      <c r="AP29" s="685"/>
      <c r="AQ29" s="684">
        <f>SUM(AQ25:AQ28)+AO29</f>
        <v>0</v>
      </c>
      <c r="AR29" s="685"/>
      <c r="AS29" s="688">
        <f>SUM(AS28+AS27+AS26+AS25)</f>
        <v>0</v>
      </c>
      <c r="AT29" s="689"/>
      <c r="AU29" s="261"/>
      <c r="AV29" s="709"/>
      <c r="AW29" s="710"/>
      <c r="AX29" s="253"/>
      <c r="AY29" s="216"/>
      <c r="AZ29" s="216"/>
      <c r="BA29" s="216"/>
      <c r="BB29" s="753" t="s">
        <v>183</v>
      </c>
      <c r="BC29" s="218"/>
    </row>
    <row r="30" spans="1:55" ht="15.75" customHeight="1" thickBot="1">
      <c r="A30" s="733"/>
      <c r="B30" s="613"/>
      <c r="C30" s="614"/>
      <c r="D30" s="615" t="s">
        <v>43</v>
      </c>
      <c r="E30" s="616"/>
      <c r="F30" s="616"/>
      <c r="G30" s="616"/>
      <c r="H30" s="235" t="s">
        <v>130</v>
      </c>
      <c r="I30" s="686"/>
      <c r="J30" s="687"/>
      <c r="K30" s="686"/>
      <c r="L30" s="687"/>
      <c r="M30" s="686"/>
      <c r="N30" s="687"/>
      <c r="O30" s="686"/>
      <c r="P30" s="687"/>
      <c r="Q30" s="686"/>
      <c r="R30" s="687"/>
      <c r="S30" s="686"/>
      <c r="T30" s="687"/>
      <c r="U30" s="686"/>
      <c r="V30" s="687"/>
      <c r="W30" s="686"/>
      <c r="X30" s="687"/>
      <c r="Y30" s="686"/>
      <c r="Z30" s="687"/>
      <c r="AA30" s="686"/>
      <c r="AB30" s="687"/>
      <c r="AC30" s="686"/>
      <c r="AD30" s="687"/>
      <c r="AE30" s="686"/>
      <c r="AF30" s="687"/>
      <c r="AG30" s="686"/>
      <c r="AH30" s="687"/>
      <c r="AI30" s="686"/>
      <c r="AJ30" s="687"/>
      <c r="AK30" s="686"/>
      <c r="AL30" s="687"/>
      <c r="AM30" s="686"/>
      <c r="AN30" s="687"/>
      <c r="AO30" s="686"/>
      <c r="AP30" s="687"/>
      <c r="AQ30" s="686"/>
      <c r="AR30" s="687"/>
      <c r="AS30" s="686"/>
      <c r="AT30" s="687"/>
      <c r="AU30" s="262"/>
      <c r="AV30" s="711"/>
      <c r="AW30" s="712"/>
      <c r="AX30" s="254"/>
      <c r="AY30" s="238"/>
      <c r="AZ30" s="238"/>
      <c r="BA30" s="238"/>
      <c r="BB30" s="754"/>
      <c r="BC30" s="239"/>
    </row>
    <row r="31" spans="1:55" ht="7.5" customHeight="1" thickBot="1">
      <c r="A31" s="240"/>
      <c r="B31" s="277"/>
      <c r="C31" s="190"/>
      <c r="D31" s="190"/>
      <c r="E31" s="190"/>
      <c r="F31" s="190"/>
      <c r="G31" s="190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445"/>
      <c r="AP31" s="445"/>
      <c r="AQ31" s="197"/>
      <c r="AR31" s="197"/>
      <c r="AS31" s="197"/>
      <c r="AT31" s="197"/>
      <c r="AU31" s="197"/>
      <c r="AV31" s="197"/>
      <c r="AW31" s="197"/>
      <c r="AX31" s="197"/>
      <c r="AY31" s="217"/>
      <c r="AZ31" s="217"/>
      <c r="BA31" s="197"/>
      <c r="BB31" s="197"/>
      <c r="BC31" s="197"/>
    </row>
    <row r="32" spans="1:68" ht="18" customHeight="1" thickBot="1">
      <c r="A32" s="731" t="s">
        <v>134</v>
      </c>
      <c r="B32" s="115"/>
      <c r="C32" s="116" t="s">
        <v>38</v>
      </c>
      <c r="D32" s="581" t="s">
        <v>33</v>
      </c>
      <c r="E32" s="735"/>
      <c r="F32" s="735"/>
      <c r="G32" s="582"/>
      <c r="H32" s="198" t="s">
        <v>34</v>
      </c>
      <c r="I32" s="692">
        <v>1</v>
      </c>
      <c r="J32" s="693"/>
      <c r="K32" s="682">
        <v>2</v>
      </c>
      <c r="L32" s="683"/>
      <c r="M32" s="682">
        <v>3</v>
      </c>
      <c r="N32" s="683"/>
      <c r="O32" s="682">
        <v>4</v>
      </c>
      <c r="P32" s="683"/>
      <c r="Q32" s="692">
        <v>5</v>
      </c>
      <c r="R32" s="693"/>
      <c r="S32" s="692">
        <v>6</v>
      </c>
      <c r="T32" s="693"/>
      <c r="U32" s="682">
        <v>7</v>
      </c>
      <c r="V32" s="683"/>
      <c r="W32" s="682">
        <v>8</v>
      </c>
      <c r="X32" s="683"/>
      <c r="Y32" s="682">
        <v>9</v>
      </c>
      <c r="Z32" s="683"/>
      <c r="AA32" s="682">
        <v>10</v>
      </c>
      <c r="AB32" s="683"/>
      <c r="AC32" s="692">
        <v>11</v>
      </c>
      <c r="AD32" s="693"/>
      <c r="AE32" s="692">
        <v>12</v>
      </c>
      <c r="AF32" s="693"/>
      <c r="AG32" s="682">
        <v>13</v>
      </c>
      <c r="AH32" s="683"/>
      <c r="AI32" s="682">
        <v>14</v>
      </c>
      <c r="AJ32" s="683"/>
      <c r="AK32" s="682">
        <v>15</v>
      </c>
      <c r="AL32" s="683"/>
      <c r="AM32" s="692">
        <v>16</v>
      </c>
      <c r="AN32" s="734"/>
      <c r="AO32" s="690">
        <v>17</v>
      </c>
      <c r="AP32" s="691"/>
      <c r="AQ32" s="682">
        <v>18</v>
      </c>
      <c r="AR32" s="683"/>
      <c r="AS32" s="692" t="s">
        <v>125</v>
      </c>
      <c r="AT32" s="734"/>
      <c r="AU32" s="200" t="s">
        <v>126</v>
      </c>
      <c r="AV32" s="201">
        <v>19</v>
      </c>
      <c r="AW32" s="199">
        <v>20</v>
      </c>
      <c r="AX32" s="202"/>
      <c r="AY32" s="203" t="s">
        <v>24</v>
      </c>
      <c r="AZ32" s="639" t="str">
        <f>IF(Holdanmeldelse!N6&lt;&gt;0,Holdanmeldelse!N6," ")</f>
        <v> </v>
      </c>
      <c r="BA32" s="639"/>
      <c r="BB32" s="639"/>
      <c r="BC32" s="204"/>
      <c r="BE32" s="310">
        <v>0</v>
      </c>
      <c r="BF32" s="205">
        <v>1</v>
      </c>
      <c r="BG32" s="205">
        <v>2</v>
      </c>
      <c r="BH32" s="205">
        <v>3</v>
      </c>
      <c r="BI32" s="206" t="s">
        <v>143</v>
      </c>
      <c r="BJ32" s="206" t="s">
        <v>144</v>
      </c>
      <c r="BK32" s="206" t="s">
        <v>145</v>
      </c>
      <c r="BL32" s="206" t="s">
        <v>25</v>
      </c>
      <c r="BM32" s="206" t="s">
        <v>186</v>
      </c>
      <c r="BN32" s="206" t="s">
        <v>146</v>
      </c>
      <c r="BO32" s="207" t="s">
        <v>147</v>
      </c>
      <c r="BP32" s="207" t="s">
        <v>148</v>
      </c>
    </row>
    <row r="33" spans="1:68" ht="21.75" customHeight="1" thickBot="1">
      <c r="A33" s="732"/>
      <c r="B33" s="126">
        <v>1</v>
      </c>
      <c r="C33" s="127" t="str">
        <f>IF(Holdanmeldelse!M18&lt;&gt;0,Holdanmeldelse!M18," ")</f>
        <v> </v>
      </c>
      <c r="D33" s="628" t="str">
        <f>IF(Holdanmeldelse!N18&lt;&gt;0,Holdanmeldelse!N18," ")</f>
        <v> </v>
      </c>
      <c r="E33" s="629"/>
      <c r="F33" s="629"/>
      <c r="G33" s="630"/>
      <c r="H33" s="208">
        <f>IF(Holdanmeldelse!R18&lt;&gt;0,Holdanmeldelse!R18," ")</f>
      </c>
      <c r="I33" s="244"/>
      <c r="J33" s="130"/>
      <c r="K33" s="243"/>
      <c r="L33" s="255">
        <v>3</v>
      </c>
      <c r="M33" s="244"/>
      <c r="N33" s="130"/>
      <c r="O33" s="244"/>
      <c r="P33" s="130"/>
      <c r="Q33" s="244"/>
      <c r="R33" s="134"/>
      <c r="S33" s="244"/>
      <c r="T33" s="130"/>
      <c r="U33" s="243"/>
      <c r="V33" s="255">
        <v>1</v>
      </c>
      <c r="W33" s="244"/>
      <c r="X33" s="130"/>
      <c r="Y33" s="243"/>
      <c r="Z33" s="255">
        <v>4</v>
      </c>
      <c r="AA33" s="244"/>
      <c r="AB33" s="130"/>
      <c r="AC33" s="244"/>
      <c r="AD33" s="130"/>
      <c r="AE33" s="244"/>
      <c r="AF33" s="130"/>
      <c r="AG33" s="244"/>
      <c r="AH33" s="130"/>
      <c r="AI33" s="244"/>
      <c r="AJ33" s="130"/>
      <c r="AK33" s="244"/>
      <c r="AL33" s="130"/>
      <c r="AM33" s="257"/>
      <c r="AN33" s="255">
        <v>2</v>
      </c>
      <c r="AO33" s="454"/>
      <c r="AP33" s="446">
        <v>3</v>
      </c>
      <c r="AQ33" s="454"/>
      <c r="AR33" s="447">
        <v>2</v>
      </c>
      <c r="AS33" s="698">
        <f>SUM(I33,K33,M33,O33,Q33,S33,U33,W33,Y33,AA33,AC33,AE33,AG33,AI33,AK33,AM33,AO33,AQ33)</f>
        <v>0</v>
      </c>
      <c r="AT33" s="699"/>
      <c r="AU33" s="138" t="str">
        <f>IF(BP33=0," ",BP33)</f>
        <v> </v>
      </c>
      <c r="AV33" s="214" t="s">
        <v>41</v>
      </c>
      <c r="AW33" s="215" t="s">
        <v>41</v>
      </c>
      <c r="AX33" s="216"/>
      <c r="AY33" s="217" t="s">
        <v>23</v>
      </c>
      <c r="AZ33" s="639" t="str">
        <f>IF(Holdanmeldelse!L6&lt;&gt;0,Holdanmeldelse!L6," ")</f>
        <v> </v>
      </c>
      <c r="BA33" s="639"/>
      <c r="BB33" s="639"/>
      <c r="BC33" s="218"/>
      <c r="BE33" s="207">
        <f aca="true" t="shared" si="12" ref="BE33:BN33">COUNTIF(Gul_1A,BE32)</f>
        <v>0</v>
      </c>
      <c r="BF33" s="207">
        <f t="shared" si="12"/>
        <v>1</v>
      </c>
      <c r="BG33" s="207">
        <f t="shared" si="12"/>
        <v>1</v>
      </c>
      <c r="BH33" s="207">
        <f t="shared" si="12"/>
        <v>2</v>
      </c>
      <c r="BI33" s="207">
        <f t="shared" si="12"/>
        <v>0</v>
      </c>
      <c r="BJ33" s="207">
        <f t="shared" si="12"/>
        <v>0</v>
      </c>
      <c r="BK33" s="207">
        <f t="shared" si="12"/>
        <v>0</v>
      </c>
      <c r="BL33" s="207">
        <f t="shared" si="12"/>
        <v>0</v>
      </c>
      <c r="BM33" s="207">
        <f>COUNTIF(Gul_1A,BM32)</f>
        <v>0</v>
      </c>
      <c r="BN33" s="207">
        <f t="shared" si="12"/>
        <v>0</v>
      </c>
      <c r="BO33" s="207">
        <v>4</v>
      </c>
      <c r="BP33" s="207">
        <f>SUM(BE33:BL33)-BO33</f>
        <v>0</v>
      </c>
    </row>
    <row r="34" spans="1:68" ht="21.75" customHeight="1" thickBot="1">
      <c r="A34" s="732"/>
      <c r="B34" s="126">
        <v>2</v>
      </c>
      <c r="C34" s="127" t="str">
        <f>IF(Holdanmeldelse!M19&lt;&gt;0,Holdanmeldelse!M19," ")</f>
        <v> </v>
      </c>
      <c r="D34" s="628" t="str">
        <f>IF(Holdanmeldelse!N19&lt;&gt;0,Holdanmeldelse!N19," ")</f>
        <v> </v>
      </c>
      <c r="E34" s="629"/>
      <c r="F34" s="629"/>
      <c r="G34" s="630"/>
      <c r="H34" s="208">
        <f>IF(Holdanmeldelse!R19&lt;&gt;0,Holdanmeldelse!R19," ")</f>
      </c>
      <c r="I34" s="243"/>
      <c r="J34" s="255">
        <v>4</v>
      </c>
      <c r="K34" s="244"/>
      <c r="L34" s="130"/>
      <c r="M34" s="244"/>
      <c r="N34" s="130"/>
      <c r="O34" s="244"/>
      <c r="P34" s="130"/>
      <c r="Q34" s="244"/>
      <c r="R34" s="134"/>
      <c r="S34" s="244"/>
      <c r="T34" s="130"/>
      <c r="U34" s="244"/>
      <c r="V34" s="130"/>
      <c r="W34" s="243"/>
      <c r="X34" s="255">
        <v>2</v>
      </c>
      <c r="Y34" s="244"/>
      <c r="Z34" s="130"/>
      <c r="AA34" s="243"/>
      <c r="AB34" s="255">
        <v>1</v>
      </c>
      <c r="AC34" s="244"/>
      <c r="AD34" s="130"/>
      <c r="AE34" s="244"/>
      <c r="AF34" s="130"/>
      <c r="AG34" s="244"/>
      <c r="AH34" s="130"/>
      <c r="AI34" s="244"/>
      <c r="AJ34" s="130"/>
      <c r="AK34" s="243"/>
      <c r="AL34" s="255">
        <v>3</v>
      </c>
      <c r="AM34" s="244"/>
      <c r="AN34" s="130"/>
      <c r="AO34" s="454"/>
      <c r="AP34" s="417">
        <v>3</v>
      </c>
      <c r="AQ34" s="454"/>
      <c r="AR34" s="421">
        <v>2</v>
      </c>
      <c r="AS34" s="698">
        <f>SUM(I34,K34,M34,O34,Q34,S34,U34,W34,Y34,AA34,AC34,AE34,AG34,AI34,AK34,AM34,AO34,AQ34)</f>
        <v>0</v>
      </c>
      <c r="AT34" s="699"/>
      <c r="AU34" s="138" t="str">
        <f>IF(BP34=0," ",BP34)</f>
        <v> </v>
      </c>
      <c r="AV34" s="214" t="s">
        <v>41</v>
      </c>
      <c r="AW34" s="215" t="s">
        <v>41</v>
      </c>
      <c r="AX34" s="216"/>
      <c r="AY34" s="216"/>
      <c r="AZ34" s="220"/>
      <c r="BA34" s="221"/>
      <c r="BB34" s="221"/>
      <c r="BC34" s="218"/>
      <c r="BE34" s="207">
        <f aca="true" t="shared" si="13" ref="BE34:BN34">COUNTIF(Gul_2A,BE32)</f>
        <v>0</v>
      </c>
      <c r="BF34" s="207">
        <f t="shared" si="13"/>
        <v>1</v>
      </c>
      <c r="BG34" s="207">
        <f t="shared" si="13"/>
        <v>1</v>
      </c>
      <c r="BH34" s="207">
        <f t="shared" si="13"/>
        <v>2</v>
      </c>
      <c r="BI34" s="207">
        <f t="shared" si="13"/>
        <v>0</v>
      </c>
      <c r="BJ34" s="207">
        <f t="shared" si="13"/>
        <v>0</v>
      </c>
      <c r="BK34" s="207">
        <f t="shared" si="13"/>
        <v>0</v>
      </c>
      <c r="BL34" s="207">
        <f t="shared" si="13"/>
        <v>0</v>
      </c>
      <c r="BM34" s="207">
        <f>COUNTIF(Gul_2A,BM32)</f>
        <v>0</v>
      </c>
      <c r="BN34" s="207">
        <f t="shared" si="13"/>
        <v>0</v>
      </c>
      <c r="BO34" s="207">
        <v>4</v>
      </c>
      <c r="BP34" s="207">
        <f>SUM(BE34:BL34)-BO34</f>
        <v>0</v>
      </c>
    </row>
    <row r="35" spans="1:68" ht="21.75" customHeight="1" thickBot="1">
      <c r="A35" s="732"/>
      <c r="B35" s="126">
        <v>3</v>
      </c>
      <c r="C35" s="127" t="str">
        <f>IF(Holdanmeldelse!M20&lt;&gt;0,Holdanmeldelse!M20," ")</f>
        <v> </v>
      </c>
      <c r="D35" s="628" t="str">
        <f>IF(Holdanmeldelse!N20&lt;&gt;0,Holdanmeldelse!N20," ")</f>
        <v> </v>
      </c>
      <c r="E35" s="629"/>
      <c r="F35" s="629"/>
      <c r="G35" s="630"/>
      <c r="H35" s="208">
        <f>IF(Holdanmeldelse!R20&lt;&gt;0,Holdanmeldelse!R20," ")</f>
      </c>
      <c r="I35" s="244"/>
      <c r="J35" s="130"/>
      <c r="K35" s="244"/>
      <c r="L35" s="130"/>
      <c r="M35" s="243"/>
      <c r="N35" s="255">
        <v>4</v>
      </c>
      <c r="O35" s="247"/>
      <c r="P35" s="148"/>
      <c r="Q35" s="244"/>
      <c r="R35" s="149"/>
      <c r="S35" s="243"/>
      <c r="T35" s="255">
        <v>3</v>
      </c>
      <c r="U35" s="244"/>
      <c r="V35" s="130"/>
      <c r="W35" s="244"/>
      <c r="X35" s="130"/>
      <c r="Y35" s="244"/>
      <c r="Z35" s="130"/>
      <c r="AA35" s="244"/>
      <c r="AB35" s="130"/>
      <c r="AC35" s="247"/>
      <c r="AD35" s="148"/>
      <c r="AE35" s="243"/>
      <c r="AF35" s="255">
        <v>1</v>
      </c>
      <c r="AG35" s="247"/>
      <c r="AH35" s="148"/>
      <c r="AI35" s="243"/>
      <c r="AJ35" s="255">
        <v>2</v>
      </c>
      <c r="AK35" s="244"/>
      <c r="AL35" s="130"/>
      <c r="AM35" s="244"/>
      <c r="AN35" s="130"/>
      <c r="AO35" s="454"/>
      <c r="AP35" s="417">
        <v>3</v>
      </c>
      <c r="AQ35" s="454"/>
      <c r="AR35" s="421">
        <v>2</v>
      </c>
      <c r="AS35" s="698">
        <f>SUM(I35,K35,M35,O35,Q35,S35,U35,W35,Y35,AA35,AC35,AE35,AG35,AI35,AK35,AM35,AO35,AQ35)</f>
        <v>0</v>
      </c>
      <c r="AT35" s="699"/>
      <c r="AU35" s="138" t="str">
        <f>IF(BP35=0," ",BP35)</f>
        <v> </v>
      </c>
      <c r="AV35" s="214" t="s">
        <v>41</v>
      </c>
      <c r="AW35" s="215" t="s">
        <v>41</v>
      </c>
      <c r="AX35" s="216"/>
      <c r="AY35" s="704" t="s">
        <v>128</v>
      </c>
      <c r="AZ35" s="704"/>
      <c r="BA35" s="216"/>
      <c r="BB35" s="713">
        <f>SUM(4-AY36)</f>
        <v>0</v>
      </c>
      <c r="BC35" s="218"/>
      <c r="BE35" s="207">
        <f aca="true" t="shared" si="14" ref="BE35:BN35">COUNTIF(Gul_3A,BE32)</f>
        <v>0</v>
      </c>
      <c r="BF35" s="207">
        <f t="shared" si="14"/>
        <v>1</v>
      </c>
      <c r="BG35" s="207">
        <f t="shared" si="14"/>
        <v>1</v>
      </c>
      <c r="BH35" s="207">
        <f t="shared" si="14"/>
        <v>2</v>
      </c>
      <c r="BI35" s="207">
        <f t="shared" si="14"/>
        <v>0</v>
      </c>
      <c r="BJ35" s="207">
        <f t="shared" si="14"/>
        <v>0</v>
      </c>
      <c r="BK35" s="207">
        <f t="shared" si="14"/>
        <v>0</v>
      </c>
      <c r="BL35" s="207">
        <f t="shared" si="14"/>
        <v>0</v>
      </c>
      <c r="BM35" s="207">
        <f>COUNTIF(Gul_3A,BM32)</f>
        <v>0</v>
      </c>
      <c r="BN35" s="207">
        <f t="shared" si="14"/>
        <v>0</v>
      </c>
      <c r="BO35" s="207">
        <v>4</v>
      </c>
      <c r="BP35" s="207">
        <f>SUM(BE35:BL35)-BO35</f>
        <v>0</v>
      </c>
    </row>
    <row r="36" spans="1:68" ht="21.75" customHeight="1" thickBot="1">
      <c r="A36" s="732"/>
      <c r="B36" s="126">
        <v>4</v>
      </c>
      <c r="C36" s="127" t="str">
        <f>IF(Holdanmeldelse!M21&lt;&gt;0,Holdanmeldelse!M21," ")</f>
        <v> </v>
      </c>
      <c r="D36" s="628" t="str">
        <f>IF(Holdanmeldelse!N21&lt;&gt;0,Holdanmeldelse!N21," ")</f>
        <v> </v>
      </c>
      <c r="E36" s="629"/>
      <c r="F36" s="629"/>
      <c r="G36" s="630"/>
      <c r="H36" s="208">
        <f>IF(Holdanmeldelse!R21&lt;&gt;0,Holdanmeldelse!R21," ")</f>
      </c>
      <c r="I36" s="244"/>
      <c r="J36" s="130"/>
      <c r="K36" s="244"/>
      <c r="L36" s="130"/>
      <c r="M36" s="250"/>
      <c r="N36" s="256"/>
      <c r="O36" s="249"/>
      <c r="P36" s="136">
        <v>3</v>
      </c>
      <c r="Q36" s="249"/>
      <c r="R36" s="136">
        <v>2</v>
      </c>
      <c r="S36" s="250"/>
      <c r="T36" s="256"/>
      <c r="U36" s="244"/>
      <c r="V36" s="130"/>
      <c r="W36" s="244"/>
      <c r="X36" s="130"/>
      <c r="Y36" s="244"/>
      <c r="Z36" s="130"/>
      <c r="AA36" s="244"/>
      <c r="AB36" s="134"/>
      <c r="AC36" s="249"/>
      <c r="AD36" s="136">
        <v>4</v>
      </c>
      <c r="AE36" s="252"/>
      <c r="AF36" s="260"/>
      <c r="AG36" s="249"/>
      <c r="AH36" s="136">
        <v>1</v>
      </c>
      <c r="AI36" s="252"/>
      <c r="AJ36" s="260"/>
      <c r="AK36" s="244"/>
      <c r="AL36" s="130"/>
      <c r="AM36" s="244"/>
      <c r="AN36" s="130"/>
      <c r="AO36" s="454"/>
      <c r="AP36" s="417">
        <v>3</v>
      </c>
      <c r="AQ36" s="454"/>
      <c r="AR36" s="421">
        <v>2</v>
      </c>
      <c r="AS36" s="698">
        <f>SUM(I36,K36,M36,O36,Q36,S36,U36,W36,Y36,AA36,AC36,AE36,AG36,AI36,AK36,AM36,AO36,AQ36)</f>
        <v>0</v>
      </c>
      <c r="AT36" s="699"/>
      <c r="AU36" s="138" t="str">
        <f>IF(BP36=0," ",BP36)</f>
        <v> </v>
      </c>
      <c r="AV36" s="231" t="s">
        <v>41</v>
      </c>
      <c r="AW36" s="232" t="s">
        <v>41</v>
      </c>
      <c r="AX36" s="216"/>
      <c r="AY36" s="399">
        <v>4</v>
      </c>
      <c r="AZ36" s="398"/>
      <c r="BA36" s="216"/>
      <c r="BB36" s="714"/>
      <c r="BC36" s="218"/>
      <c r="BE36" s="207">
        <f aca="true" t="shared" si="15" ref="BE36:BN36">COUNTIF(Gul_4A,BE32)</f>
        <v>0</v>
      </c>
      <c r="BF36" s="207">
        <f t="shared" si="15"/>
        <v>1</v>
      </c>
      <c r="BG36" s="207">
        <f t="shared" si="15"/>
        <v>1</v>
      </c>
      <c r="BH36" s="207">
        <f t="shared" si="15"/>
        <v>2</v>
      </c>
      <c r="BI36" s="207">
        <f t="shared" si="15"/>
        <v>0</v>
      </c>
      <c r="BJ36" s="207">
        <f t="shared" si="15"/>
        <v>0</v>
      </c>
      <c r="BK36" s="207">
        <f t="shared" si="15"/>
        <v>0</v>
      </c>
      <c r="BL36" s="207">
        <f t="shared" si="15"/>
        <v>0</v>
      </c>
      <c r="BM36" s="207">
        <f>COUNTIF(Gul_4A,BM32)</f>
        <v>0</v>
      </c>
      <c r="BN36" s="207">
        <f t="shared" si="15"/>
        <v>0</v>
      </c>
      <c r="BO36" s="207">
        <v>4</v>
      </c>
      <c r="BP36" s="207">
        <f>SUM(BE36:BL36)-BO36</f>
        <v>0</v>
      </c>
    </row>
    <row r="37" spans="1:55" ht="15.75" customHeight="1">
      <c r="A37" s="732"/>
      <c r="B37" s="276"/>
      <c r="C37" s="185" t="str">
        <f>IF(Holdanmeldelse!M22&lt;&gt;0,Holdanmeldelse!M22," ")</f>
        <v> </v>
      </c>
      <c r="D37" s="641" t="str">
        <f>IF(Holdanmeldelse!N22&lt;&gt;0,Holdanmeldelse!N22," ")</f>
        <v> </v>
      </c>
      <c r="E37" s="641"/>
      <c r="F37" s="641"/>
      <c r="G37" s="641"/>
      <c r="H37" s="233"/>
      <c r="I37" s="688">
        <f>SUM(I33:I36)</f>
        <v>0</v>
      </c>
      <c r="J37" s="689"/>
      <c r="K37" s="684">
        <f>SUM(K33:K36)+I37</f>
        <v>0</v>
      </c>
      <c r="L37" s="685"/>
      <c r="M37" s="684">
        <f>SUM(M33:M36)+K37</f>
        <v>0</v>
      </c>
      <c r="N37" s="685"/>
      <c r="O37" s="684">
        <f>SUM(O33:O36)+M37</f>
        <v>0</v>
      </c>
      <c r="P37" s="685"/>
      <c r="Q37" s="684">
        <f>SUM(Q33:Q36)+O37</f>
        <v>0</v>
      </c>
      <c r="R37" s="685"/>
      <c r="S37" s="684">
        <f>SUM(S33:S36)+Q37</f>
        <v>0</v>
      </c>
      <c r="T37" s="685"/>
      <c r="U37" s="684">
        <f>SUM(U33:U36)+S37</f>
        <v>0</v>
      </c>
      <c r="V37" s="685"/>
      <c r="W37" s="684">
        <f>SUM(W33:W36)+U37</f>
        <v>0</v>
      </c>
      <c r="X37" s="685"/>
      <c r="Y37" s="684">
        <f>SUM(Y33:Y36)+W37</f>
        <v>0</v>
      </c>
      <c r="Z37" s="685"/>
      <c r="AA37" s="684">
        <f>SUM(AA33:AA36)+Y37</f>
        <v>0</v>
      </c>
      <c r="AB37" s="685"/>
      <c r="AC37" s="684">
        <f>SUM(AC33:AC36)+AA37</f>
        <v>0</v>
      </c>
      <c r="AD37" s="685"/>
      <c r="AE37" s="684">
        <f>SUM(AE33:AE36)+AC37</f>
        <v>0</v>
      </c>
      <c r="AF37" s="685"/>
      <c r="AG37" s="684">
        <f>SUM(AG33:AG36)+AE37</f>
        <v>0</v>
      </c>
      <c r="AH37" s="685"/>
      <c r="AI37" s="684">
        <f>SUM(AI33:AI36)+AG37</f>
        <v>0</v>
      </c>
      <c r="AJ37" s="685"/>
      <c r="AK37" s="684">
        <f>SUM(AK33:AK36)+AI37</f>
        <v>0</v>
      </c>
      <c r="AL37" s="685"/>
      <c r="AM37" s="684">
        <f>SUM(AM33:AM36)+AK37</f>
        <v>0</v>
      </c>
      <c r="AN37" s="685"/>
      <c r="AO37" s="684">
        <f>SUM(AO33:AO36)+AM37</f>
        <v>0</v>
      </c>
      <c r="AP37" s="685"/>
      <c r="AQ37" s="684">
        <f>SUM(AQ33:AQ36)+AO37</f>
        <v>0</v>
      </c>
      <c r="AR37" s="685"/>
      <c r="AS37" s="705">
        <f>SUM(AS33:AS36)</f>
        <v>0</v>
      </c>
      <c r="AT37" s="706"/>
      <c r="AU37" s="234"/>
      <c r="AV37" s="709"/>
      <c r="AW37" s="710"/>
      <c r="AX37" s="253"/>
      <c r="AY37" s="216"/>
      <c r="AZ37" s="216"/>
      <c r="BA37" s="216"/>
      <c r="BB37" s="753" t="s">
        <v>183</v>
      </c>
      <c r="BC37" s="218"/>
    </row>
    <row r="38" spans="1:55" ht="15.75" customHeight="1" thickBot="1">
      <c r="A38" s="733"/>
      <c r="B38" s="613" t="s">
        <v>57</v>
      </c>
      <c r="C38" s="614"/>
      <c r="D38" s="615" t="s">
        <v>43</v>
      </c>
      <c r="E38" s="616"/>
      <c r="F38" s="616"/>
      <c r="G38" s="616"/>
      <c r="H38" s="235" t="s">
        <v>130</v>
      </c>
      <c r="I38" s="688"/>
      <c r="J38" s="689"/>
      <c r="K38" s="688"/>
      <c r="L38" s="689"/>
      <c r="M38" s="688"/>
      <c r="N38" s="689"/>
      <c r="O38" s="688"/>
      <c r="P38" s="689"/>
      <c r="Q38" s="688"/>
      <c r="R38" s="689"/>
      <c r="S38" s="688"/>
      <c r="T38" s="689"/>
      <c r="U38" s="688"/>
      <c r="V38" s="689"/>
      <c r="W38" s="688"/>
      <c r="X38" s="689"/>
      <c r="Y38" s="688"/>
      <c r="Z38" s="689"/>
      <c r="AA38" s="688"/>
      <c r="AB38" s="689"/>
      <c r="AC38" s="688"/>
      <c r="AD38" s="689"/>
      <c r="AE38" s="688"/>
      <c r="AF38" s="689"/>
      <c r="AG38" s="688"/>
      <c r="AH38" s="689"/>
      <c r="AI38" s="688"/>
      <c r="AJ38" s="689"/>
      <c r="AK38" s="688"/>
      <c r="AL38" s="689"/>
      <c r="AM38" s="688"/>
      <c r="AN38" s="689"/>
      <c r="AO38" s="688"/>
      <c r="AP38" s="689"/>
      <c r="AQ38" s="688"/>
      <c r="AR38" s="689"/>
      <c r="AS38" s="688"/>
      <c r="AT38" s="689"/>
      <c r="AU38" s="236"/>
      <c r="AV38" s="711"/>
      <c r="AW38" s="712"/>
      <c r="AX38" s="254"/>
      <c r="AY38" s="238"/>
      <c r="AZ38" s="238"/>
      <c r="BA38" s="238"/>
      <c r="BB38" s="754"/>
      <c r="BC38" s="239"/>
    </row>
    <row r="39" spans="6:55" ht="21" customHeight="1">
      <c r="F39" s="727" t="s">
        <v>135</v>
      </c>
      <c r="G39" s="727"/>
      <c r="H39" s="728"/>
      <c r="I39" s="729"/>
      <c r="J39" s="671"/>
      <c r="K39" s="670"/>
      <c r="L39" s="671"/>
      <c r="M39" s="670"/>
      <c r="N39" s="671"/>
      <c r="O39" s="670"/>
      <c r="P39" s="671"/>
      <c r="Q39" s="670"/>
      <c r="R39" s="671"/>
      <c r="S39" s="670"/>
      <c r="T39" s="671"/>
      <c r="U39" s="670"/>
      <c r="V39" s="671"/>
      <c r="W39" s="670"/>
      <c r="X39" s="671"/>
      <c r="Y39" s="670"/>
      <c r="Z39" s="671"/>
      <c r="AA39" s="670"/>
      <c r="AB39" s="671"/>
      <c r="AC39" s="670"/>
      <c r="AD39" s="671"/>
      <c r="AE39" s="670"/>
      <c r="AF39" s="671"/>
      <c r="AG39" s="670"/>
      <c r="AH39" s="671"/>
      <c r="AI39" s="670"/>
      <c r="AJ39" s="671"/>
      <c r="AK39" s="670"/>
      <c r="AL39" s="671"/>
      <c r="AM39" s="670"/>
      <c r="AN39" s="671"/>
      <c r="AO39" s="670"/>
      <c r="AP39" s="671"/>
      <c r="AQ39" s="670"/>
      <c r="AR39" s="671"/>
      <c r="AS39" s="670"/>
      <c r="AT39" s="671"/>
      <c r="AU39" s="715"/>
      <c r="AV39" s="263"/>
      <c r="AW39" s="264"/>
      <c r="AX39" s="717" t="s">
        <v>149</v>
      </c>
      <c r="AY39" s="718"/>
      <c r="AZ39" s="718"/>
      <c r="BA39" s="265"/>
      <c r="BB39" s="265"/>
      <c r="BC39" s="265"/>
    </row>
    <row r="40" spans="6:55" ht="21" customHeight="1" thickBot="1">
      <c r="F40" s="727"/>
      <c r="G40" s="727"/>
      <c r="H40" s="728"/>
      <c r="I40" s="730"/>
      <c r="J40" s="673"/>
      <c r="K40" s="672"/>
      <c r="L40" s="673"/>
      <c r="M40" s="672"/>
      <c r="N40" s="673"/>
      <c r="O40" s="672"/>
      <c r="P40" s="673"/>
      <c r="Q40" s="672"/>
      <c r="R40" s="673"/>
      <c r="S40" s="672"/>
      <c r="T40" s="673"/>
      <c r="U40" s="672"/>
      <c r="V40" s="673"/>
      <c r="W40" s="672"/>
      <c r="X40" s="673"/>
      <c r="Y40" s="672"/>
      <c r="Z40" s="673"/>
      <c r="AA40" s="672"/>
      <c r="AB40" s="673"/>
      <c r="AC40" s="672"/>
      <c r="AD40" s="673"/>
      <c r="AE40" s="672"/>
      <c r="AF40" s="673"/>
      <c r="AG40" s="672"/>
      <c r="AH40" s="673"/>
      <c r="AI40" s="672"/>
      <c r="AJ40" s="673"/>
      <c r="AK40" s="672"/>
      <c r="AL40" s="673"/>
      <c r="AM40" s="672"/>
      <c r="AN40" s="673"/>
      <c r="AO40" s="672"/>
      <c r="AP40" s="673"/>
      <c r="AQ40" s="672"/>
      <c r="AR40" s="673"/>
      <c r="AS40" s="297"/>
      <c r="AT40" s="298"/>
      <c r="AU40" s="716"/>
      <c r="AV40" s="266"/>
      <c r="AW40" s="267"/>
      <c r="AX40" s="680" t="s">
        <v>150</v>
      </c>
      <c r="AY40" s="681"/>
      <c r="AZ40" s="681"/>
      <c r="BA40" s="268"/>
      <c r="BB40" s="268"/>
      <c r="BC40" s="268"/>
    </row>
    <row r="41" spans="1:56" ht="30" customHeight="1">
      <c r="A41" s="719" t="s">
        <v>136</v>
      </c>
      <c r="B41" s="719"/>
      <c r="C41" s="719"/>
      <c r="D41" s="719"/>
      <c r="E41" s="720"/>
      <c r="F41" s="721"/>
      <c r="G41" s="721"/>
      <c r="H41" s="721"/>
      <c r="I41" s="722"/>
      <c r="J41" s="723"/>
      <c r="K41" s="724" t="s">
        <v>81</v>
      </c>
      <c r="L41" s="725"/>
      <c r="M41" s="725"/>
      <c r="N41" s="726"/>
      <c r="O41" s="677"/>
      <c r="P41" s="678"/>
      <c r="Q41" s="678"/>
      <c r="R41" s="678"/>
      <c r="S41" s="678"/>
      <c r="T41" s="678"/>
      <c r="U41" s="679"/>
      <c r="Y41" s="382" t="s">
        <v>137</v>
      </c>
      <c r="Z41" s="382"/>
      <c r="AA41" s="382"/>
      <c r="AB41" s="674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6"/>
      <c r="AT41" s="404" t="s">
        <v>81</v>
      </c>
      <c r="AU41" s="404"/>
      <c r="AV41" s="677"/>
      <c r="AW41" s="678"/>
      <c r="AX41" s="678"/>
      <c r="AY41" s="679"/>
      <c r="AZ41" s="269"/>
      <c r="BA41" s="270" t="s">
        <v>185</v>
      </c>
      <c r="BB41" s="271"/>
      <c r="BC41" s="271"/>
      <c r="BD41" s="197"/>
    </row>
    <row r="43" spans="1:54" ht="25.5" customHeight="1">
      <c r="A43" s="719" t="s">
        <v>138</v>
      </c>
      <c r="B43" s="719"/>
      <c r="C43" s="719"/>
      <c r="D43" s="752"/>
      <c r="E43" s="191"/>
      <c r="F43" s="192"/>
      <c r="G43" s="192"/>
      <c r="H43" s="192"/>
      <c r="I43" s="192"/>
      <c r="J43" s="192"/>
      <c r="K43" s="192"/>
      <c r="L43" s="195"/>
      <c r="M43" s="720"/>
      <c r="N43" s="721"/>
      <c r="O43" s="721"/>
      <c r="P43" s="721"/>
      <c r="Q43" s="721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5"/>
      <c r="AE43" s="194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5"/>
      <c r="AV43" s="194"/>
      <c r="AW43" s="193"/>
      <c r="AX43" s="193"/>
      <c r="AY43" s="193"/>
      <c r="AZ43" s="193"/>
      <c r="BA43" s="193"/>
      <c r="BB43" s="195"/>
    </row>
    <row r="44" spans="7:54" ht="12.75">
      <c r="G44" t="s">
        <v>139</v>
      </c>
      <c r="S44" t="s">
        <v>140</v>
      </c>
      <c r="AK44" t="s">
        <v>141</v>
      </c>
      <c r="AV44" s="669" t="s">
        <v>142</v>
      </c>
      <c r="AW44" s="669"/>
      <c r="AX44" s="669"/>
      <c r="AY44" s="669"/>
      <c r="AZ44" s="669"/>
      <c r="BA44" s="669"/>
      <c r="BB44" s="669"/>
    </row>
    <row r="50" ht="12.75">
      <c r="H50" s="4"/>
    </row>
  </sheetData>
  <sheetProtection password="DE31" sheet="1"/>
  <mergeCells count="290">
    <mergeCell ref="AS27:AT27"/>
    <mergeCell ref="AS20:AT20"/>
    <mergeCell ref="A43:D43"/>
    <mergeCell ref="BB13:BB14"/>
    <mergeCell ref="BB29:BB30"/>
    <mergeCell ref="BB37:BB38"/>
    <mergeCell ref="O41:U41"/>
    <mergeCell ref="M43:Q43"/>
    <mergeCell ref="AS29:AT30"/>
    <mergeCell ref="AS25:AT25"/>
    <mergeCell ref="AS26:AT26"/>
    <mergeCell ref="AS19:AT19"/>
    <mergeCell ref="AT5:AV5"/>
    <mergeCell ref="R5:U5"/>
    <mergeCell ref="AK21:AL22"/>
    <mergeCell ref="Y21:Z22"/>
    <mergeCell ref="AG16:AH16"/>
    <mergeCell ref="AI16:AJ16"/>
    <mergeCell ref="AM5:AS5"/>
    <mergeCell ref="AS11:AT11"/>
    <mergeCell ref="AS12:AT12"/>
    <mergeCell ref="D9:G9"/>
    <mergeCell ref="AS28:AT28"/>
    <mergeCell ref="AS32:AT32"/>
    <mergeCell ref="AM16:AN16"/>
    <mergeCell ref="AE21:AF22"/>
    <mergeCell ref="AA13:AB14"/>
    <mergeCell ref="AM13:AN14"/>
    <mergeCell ref="AS13:AT14"/>
    <mergeCell ref="D18:G18"/>
    <mergeCell ref="AV13:AW14"/>
    <mergeCell ref="AS24:AT24"/>
    <mergeCell ref="AS16:AT16"/>
    <mergeCell ref="AS17:AT17"/>
    <mergeCell ref="AS18:AT18"/>
    <mergeCell ref="I8:J8"/>
    <mergeCell ref="AS10:AT10"/>
    <mergeCell ref="S8:T8"/>
    <mergeCell ref="U8:V8"/>
    <mergeCell ref="Y8:Z8"/>
    <mergeCell ref="AS8:AT8"/>
    <mergeCell ref="AS9:AT9"/>
    <mergeCell ref="M8:N8"/>
    <mergeCell ref="A2:G7"/>
    <mergeCell ref="AM8:AN8"/>
    <mergeCell ref="AA8:AB8"/>
    <mergeCell ref="AC8:AD8"/>
    <mergeCell ref="AE8:AF8"/>
    <mergeCell ref="Q8:R8"/>
    <mergeCell ref="K8:L8"/>
    <mergeCell ref="AK8:AL8"/>
    <mergeCell ref="L5:P5"/>
    <mergeCell ref="D8:G8"/>
    <mergeCell ref="O8:P8"/>
    <mergeCell ref="W8:X8"/>
    <mergeCell ref="AY11:AZ11"/>
    <mergeCell ref="AG8:AH8"/>
    <mergeCell ref="AI8:AJ8"/>
    <mergeCell ref="AZ8:BB8"/>
    <mergeCell ref="BB11:BB12"/>
    <mergeCell ref="AZ9:BB9"/>
    <mergeCell ref="I13:J14"/>
    <mergeCell ref="K13:L14"/>
    <mergeCell ref="M13:N14"/>
    <mergeCell ref="O13:P14"/>
    <mergeCell ref="D12:G12"/>
    <mergeCell ref="D11:G11"/>
    <mergeCell ref="AI13:AJ14"/>
    <mergeCell ref="AK13:AL14"/>
    <mergeCell ref="Y13:Z14"/>
    <mergeCell ref="AE13:AF14"/>
    <mergeCell ref="AG13:AH14"/>
    <mergeCell ref="Q13:R14"/>
    <mergeCell ref="S13:T14"/>
    <mergeCell ref="U13:V14"/>
    <mergeCell ref="W13:X14"/>
    <mergeCell ref="D17:G17"/>
    <mergeCell ref="O16:P16"/>
    <mergeCell ref="Q21:R22"/>
    <mergeCell ref="B14:C14"/>
    <mergeCell ref="D14:G14"/>
    <mergeCell ref="AC13:AD14"/>
    <mergeCell ref="D13:G13"/>
    <mergeCell ref="D19:G19"/>
    <mergeCell ref="D21:G21"/>
    <mergeCell ref="I21:J22"/>
    <mergeCell ref="O21:P22"/>
    <mergeCell ref="K21:L22"/>
    <mergeCell ref="D20:G20"/>
    <mergeCell ref="A8:A14"/>
    <mergeCell ref="D10:G10"/>
    <mergeCell ref="A16:A22"/>
    <mergeCell ref="D16:G16"/>
    <mergeCell ref="I16:J16"/>
    <mergeCell ref="M21:N22"/>
    <mergeCell ref="B22:C22"/>
    <mergeCell ref="D22:G22"/>
    <mergeCell ref="K16:L16"/>
    <mergeCell ref="M16:N16"/>
    <mergeCell ref="AZ17:BB17"/>
    <mergeCell ref="AC16:AD16"/>
    <mergeCell ref="AE16:AF16"/>
    <mergeCell ref="Q16:R16"/>
    <mergeCell ref="S16:T16"/>
    <mergeCell ref="AA16:AB16"/>
    <mergeCell ref="W16:X16"/>
    <mergeCell ref="AK16:AL16"/>
    <mergeCell ref="U16:V16"/>
    <mergeCell ref="S21:T22"/>
    <mergeCell ref="AA24:AB24"/>
    <mergeCell ref="AG21:AH22"/>
    <mergeCell ref="AC21:AD22"/>
    <mergeCell ref="S24:T24"/>
    <mergeCell ref="W24:X24"/>
    <mergeCell ref="AA21:AB22"/>
    <mergeCell ref="U21:V22"/>
    <mergeCell ref="W21:X22"/>
    <mergeCell ref="Y16:Z16"/>
    <mergeCell ref="BB27:BB28"/>
    <mergeCell ref="Y24:Z24"/>
    <mergeCell ref="AK24:AL24"/>
    <mergeCell ref="AZ25:BB25"/>
    <mergeCell ref="AZ24:BB24"/>
    <mergeCell ref="AV21:AW22"/>
    <mergeCell ref="AM21:AN22"/>
    <mergeCell ref="AI21:AJ22"/>
    <mergeCell ref="AS21:AT22"/>
    <mergeCell ref="AG24:AH24"/>
    <mergeCell ref="AM24:AN24"/>
    <mergeCell ref="U24:V24"/>
    <mergeCell ref="D27:G27"/>
    <mergeCell ref="D24:G24"/>
    <mergeCell ref="I24:J24"/>
    <mergeCell ref="K24:L24"/>
    <mergeCell ref="M24:N24"/>
    <mergeCell ref="O24:P24"/>
    <mergeCell ref="D25:G25"/>
    <mergeCell ref="Q24:R24"/>
    <mergeCell ref="D28:G28"/>
    <mergeCell ref="D29:G29"/>
    <mergeCell ref="I29:J30"/>
    <mergeCell ref="K29:L30"/>
    <mergeCell ref="AI24:AJ24"/>
    <mergeCell ref="AC24:AD24"/>
    <mergeCell ref="AE24:AF24"/>
    <mergeCell ref="W29:X30"/>
    <mergeCell ref="AA29:AB30"/>
    <mergeCell ref="AG29:AH30"/>
    <mergeCell ref="AV29:AW30"/>
    <mergeCell ref="B30:C30"/>
    <mergeCell ref="D30:G30"/>
    <mergeCell ref="AC29:AD30"/>
    <mergeCell ref="AE29:AF30"/>
    <mergeCell ref="O29:P30"/>
    <mergeCell ref="M29:N30"/>
    <mergeCell ref="Y29:Z30"/>
    <mergeCell ref="AI29:AJ30"/>
    <mergeCell ref="Q32:R32"/>
    <mergeCell ref="U32:V32"/>
    <mergeCell ref="M32:N32"/>
    <mergeCell ref="O32:P32"/>
    <mergeCell ref="Q29:R30"/>
    <mergeCell ref="S29:T30"/>
    <mergeCell ref="U29:V30"/>
    <mergeCell ref="D35:G35"/>
    <mergeCell ref="D37:G37"/>
    <mergeCell ref="I37:J38"/>
    <mergeCell ref="B38:C38"/>
    <mergeCell ref="U37:V38"/>
    <mergeCell ref="M37:N38"/>
    <mergeCell ref="S37:T38"/>
    <mergeCell ref="O37:P38"/>
    <mergeCell ref="AG32:AH32"/>
    <mergeCell ref="AI32:AJ32"/>
    <mergeCell ref="D38:G38"/>
    <mergeCell ref="AC37:AD38"/>
    <mergeCell ref="AE37:AF38"/>
    <mergeCell ref="Y37:Z38"/>
    <mergeCell ref="D32:G32"/>
    <mergeCell ref="AA37:AB38"/>
    <mergeCell ref="K37:L38"/>
    <mergeCell ref="D34:G34"/>
    <mergeCell ref="A24:A30"/>
    <mergeCell ref="D26:G26"/>
    <mergeCell ref="AK32:AL32"/>
    <mergeCell ref="AM32:AN32"/>
    <mergeCell ref="AK29:AL30"/>
    <mergeCell ref="S32:T32"/>
    <mergeCell ref="W32:X32"/>
    <mergeCell ref="Y32:Z32"/>
    <mergeCell ref="A32:A38"/>
    <mergeCell ref="AE32:AF32"/>
    <mergeCell ref="AY35:AZ35"/>
    <mergeCell ref="BB35:BB36"/>
    <mergeCell ref="D36:G36"/>
    <mergeCell ref="AZ32:BB32"/>
    <mergeCell ref="D33:G33"/>
    <mergeCell ref="AZ33:BB33"/>
    <mergeCell ref="AA32:AB32"/>
    <mergeCell ref="AC32:AD32"/>
    <mergeCell ref="I32:J32"/>
    <mergeCell ref="K32:L32"/>
    <mergeCell ref="W37:X38"/>
    <mergeCell ref="Q37:R38"/>
    <mergeCell ref="O39:P39"/>
    <mergeCell ref="I40:J40"/>
    <mergeCell ref="K40:L40"/>
    <mergeCell ref="M40:N40"/>
    <mergeCell ref="O40:P40"/>
    <mergeCell ref="M39:N39"/>
    <mergeCell ref="U39:V39"/>
    <mergeCell ref="S39:T39"/>
    <mergeCell ref="AG40:AH40"/>
    <mergeCell ref="AI40:AJ40"/>
    <mergeCell ref="U40:V40"/>
    <mergeCell ref="Y40:Z40"/>
    <mergeCell ref="AA40:AB40"/>
    <mergeCell ref="W40:X40"/>
    <mergeCell ref="W39:X39"/>
    <mergeCell ref="Y39:Z39"/>
    <mergeCell ref="AA39:AB39"/>
    <mergeCell ref="AG37:AH38"/>
    <mergeCell ref="AK37:AL38"/>
    <mergeCell ref="AE39:AF39"/>
    <mergeCell ref="AG39:AH39"/>
    <mergeCell ref="AI39:AJ39"/>
    <mergeCell ref="AI37:AJ38"/>
    <mergeCell ref="AC39:AD39"/>
    <mergeCell ref="A41:D41"/>
    <mergeCell ref="E41:J41"/>
    <mergeCell ref="K41:N41"/>
    <mergeCell ref="Q40:R40"/>
    <mergeCell ref="S40:T40"/>
    <mergeCell ref="F39:H40"/>
    <mergeCell ref="I39:J39"/>
    <mergeCell ref="K39:L39"/>
    <mergeCell ref="Q39:R39"/>
    <mergeCell ref="AU39:AU40"/>
    <mergeCell ref="AX39:AZ39"/>
    <mergeCell ref="AK40:AL40"/>
    <mergeCell ref="AS39:AT39"/>
    <mergeCell ref="AM39:AN39"/>
    <mergeCell ref="AK39:AL39"/>
    <mergeCell ref="AM40:AN40"/>
    <mergeCell ref="AS37:AT38"/>
    <mergeCell ref="AM37:AN38"/>
    <mergeCell ref="AX5:BB5"/>
    <mergeCell ref="AX6:BB6"/>
    <mergeCell ref="AS33:AT33"/>
    <mergeCell ref="AS36:AT36"/>
    <mergeCell ref="AS35:AT35"/>
    <mergeCell ref="AV37:AW38"/>
    <mergeCell ref="AY19:AZ19"/>
    <mergeCell ref="BB19:BB20"/>
    <mergeCell ref="AX2:BB2"/>
    <mergeCell ref="J2:AT3"/>
    <mergeCell ref="AX4:BB4"/>
    <mergeCell ref="AS34:AT34"/>
    <mergeCell ref="AX7:BB7"/>
    <mergeCell ref="I6:AT7"/>
    <mergeCell ref="AX3:AZ3"/>
    <mergeCell ref="AY27:AZ27"/>
    <mergeCell ref="AZ16:BB16"/>
    <mergeCell ref="AM29:AN30"/>
    <mergeCell ref="AO8:AP8"/>
    <mergeCell ref="AQ8:AR8"/>
    <mergeCell ref="AO13:AP14"/>
    <mergeCell ref="AQ13:AR14"/>
    <mergeCell ref="AO21:AP22"/>
    <mergeCell ref="AQ21:AR22"/>
    <mergeCell ref="AO16:AP16"/>
    <mergeCell ref="AQ16:AR16"/>
    <mergeCell ref="AO24:AP24"/>
    <mergeCell ref="AQ24:AR24"/>
    <mergeCell ref="AO29:AP30"/>
    <mergeCell ref="AQ29:AR30"/>
    <mergeCell ref="AO37:AP38"/>
    <mergeCell ref="AQ37:AR38"/>
    <mergeCell ref="AQ32:AR32"/>
    <mergeCell ref="AO32:AP32"/>
    <mergeCell ref="AV44:BB44"/>
    <mergeCell ref="AO39:AP39"/>
    <mergeCell ref="AO40:AP40"/>
    <mergeCell ref="AQ39:AR39"/>
    <mergeCell ref="AQ40:AR40"/>
    <mergeCell ref="AB41:AR41"/>
    <mergeCell ref="AV41:AY41"/>
    <mergeCell ref="AX40:AZ40"/>
    <mergeCell ref="AC40:AD40"/>
    <mergeCell ref="AE40:AF40"/>
  </mergeCells>
  <conditionalFormatting sqref="I21:J22 I29:J30 I37:J38 I14:AN14 I13:AO13 AS13:AT14 AQ13">
    <cfRule type="cellIs" priority="1" dxfId="0" operator="greaterThanOrEqual">
      <formula>0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"##RED_1_FIELD##"&amp;Tidtager!C9&amp;"##RED_1_FIELD##"</f>
        <v>##RED_1_FIELD## ##RED_1_FIELD##</v>
      </c>
      <c r="B1" t="str">
        <f>"##RED_1_FIELD##"&amp;Tidtager!D9&amp;"##RED_1_FIELD##"</f>
        <v>##RED_1_FIELD## ##RED_1_FIELD##</v>
      </c>
      <c r="C1" t="str">
        <f>"##RED_1_FIELD##"&amp;Tidtager!E9&amp;"##RED_1_FIELD##"</f>
        <v>##RED_1_FIELD####RED_1_FIELD##</v>
      </c>
      <c r="D1" t="str">
        <f>"##RED_1_FIELD##"&amp;Tidtager!F9&amp;"##RED_1_FIELD##"</f>
        <v>##RED_1_FIELD####RED_1_FIELD##</v>
      </c>
      <c r="E1" t="str">
        <f>"##RED_1_FIELD##"&amp;Tidtager!G9&amp;"##RED_1_FIELD##"</f>
        <v>##RED_1_FIELD####RED_1_FIELD##</v>
      </c>
      <c r="F1" t="str">
        <f>"##RED_1_FIELD##"&amp;Tidtager!H9&amp;"##RED_1_FIELD##"</f>
        <v>##RED_1_FIELD####RED_1_FIELD##</v>
      </c>
      <c r="G1" t="str">
        <f>"##RED_1_FIELD##"&amp;Tidtager!I9&amp;"##RED_1_FIELD##"</f>
        <v>##RED_1_FIELD####RED_1_FIELD##</v>
      </c>
      <c r="H1" t="str">
        <f>"##RED_1_FIELD##"&amp;Tidtager!J9&amp;"##RED_1_FIELD##"</f>
        <v>##RED_1_FIELD####RED_1_FIELD##</v>
      </c>
      <c r="I1" t="str">
        <f>"##RED_1_FIELD##"&amp;Tidtager!K9&amp;"##RED_1_FIELD##"</f>
        <v>##RED_1_FIELD####RED_1_FIELD##</v>
      </c>
      <c r="J1" t="str">
        <f>"##RED_1_FIELD##"&amp;Tidtager!L9&amp;"##RED_1_FIELD##"</f>
        <v>##RED_1_FIELD####RED_1_FIELD##</v>
      </c>
      <c r="K1" t="str">
        <f>"##RED_1_FIELD##"&amp;Tidtager!M9&amp;"##RED_1_FIELD##"</f>
        <v>##RED_1_FIELD####RED_1_FIELD##</v>
      </c>
      <c r="L1" t="str">
        <f>"##RED_1_FIELD##"&amp;Tidtager!N9&amp;"##RED_1_FIELD##"</f>
        <v>##RED_1_FIELD####RED_1_FIELD##</v>
      </c>
      <c r="M1" t="str">
        <f>"##RED_1_FIELD##"&amp;Tidtager!O9&amp;"##RED_1_FIELD##"</f>
        <v>##RED_1_FIELD####RED_1_FIELD##</v>
      </c>
      <c r="N1" t="str">
        <f>"##RED_1_FIELD##"&amp;Tidtager!P9&amp;"##RED_1_FIELD##"</f>
        <v>##RED_1_FIELD##2##RED_1_FIELD##</v>
      </c>
      <c r="O1" t="e">
        <f>"##RED_1_FIELD##"&amp;Tidtager!#REF!&amp;"##RED_1_FIELD##"</f>
        <v>#REF!</v>
      </c>
      <c r="P1" t="e">
        <f>"##RED_1_FIELD##"&amp;Tidtager!#REF!&amp;"##RED_1_FIELD##"</f>
        <v>#REF!</v>
      </c>
      <c r="Q1" t="str">
        <f>"##RED_1_FIELD##"&amp;Tidtager!Q9&amp;"##RED_1_FIELD##"</f>
        <v>##RED_1_FIELD####RED_1_FIELD##</v>
      </c>
      <c r="R1" t="str">
        <f>"##RED_1_FIELD##"&amp;Tidtager!R9&amp;"##RED_1_FIELD##"</f>
        <v>##RED_1_FIELD####RED_1_FIELD##</v>
      </c>
      <c r="S1" t="str">
        <f>"##RED_1_FIELD##"&amp;Tidtager!S9&amp;"##RED_1_FIELD##"</f>
        <v>##RED_1_FIELD####RED_1_FIELD##</v>
      </c>
      <c r="T1" t="str">
        <f>"##RED_1_FIELD##"&amp;Tidtager!T9&amp;"##RED_1_FIELD##"</f>
        <v>##RED_1_FIELD####RED_1_FIELD##</v>
      </c>
      <c r="U1" t="str">
        <f>"##RED_1_FIELD##"&amp;Tidtager!U9&amp;"##RED_1_FIELD##"</f>
        <v>##RED_1_FIELD####RED_1_FIELD##</v>
      </c>
      <c r="V1" t="str">
        <f>"##RED_1_FIELD##"&amp;Tidtager!V9&amp;"##RED_1_FIELD##"</f>
        <v>##RED_1_FIELD####RED_1_FIELD##</v>
      </c>
      <c r="W1" t="str">
        <f>"##RED_1_FIELD##"&amp;Tidtager!W9&amp;"##RED_1_FIELD##"</f>
        <v>##RED_1_FIELD####RED_1_FIELD##</v>
      </c>
      <c r="X1" t="str">
        <f>"##RED_1_FIELD##"&amp;Tidtager!X9&amp;"##RED_1_FIELD##"</f>
        <v>##RED_1_FIELD##3##RED_1_FIELD##</v>
      </c>
      <c r="Y1" t="str">
        <f>"##RED_1_FIELD##"&amp;Tidtager!Y9&amp;"##RED_1_FIELD##"</f>
        <v>##RED_1_FIELD####RED_1_FIELD##</v>
      </c>
      <c r="Z1" t="str">
        <f>"##RED_1_FIELD##"&amp;Tidtager!Z9&amp;"##RED_1_FIELD##"</f>
        <v>##RED_1_FIELD####RED_1_FIELD##</v>
      </c>
      <c r="AA1" t="str">
        <f>"##RED_1_FIELD##"&amp;Tidtager!AA9&amp;"##RED_1_FIELD##"</f>
        <v>##RED_1_FIELD####RED_1_FIELD##</v>
      </c>
      <c r="AB1" t="str">
        <f>"##RED_1_FIELD##"&amp;Tidtager!AB9&amp;"##RED_1_FIELD##"</f>
        <v>##RED_1_FIELD####RED_1_FIELD##</v>
      </c>
      <c r="AC1" t="str">
        <f>"##RED_1_FIELD##"&amp;Tidtager!AC9&amp;"##RED_1_FIELD##"</f>
        <v>##RED_1_FIELD####RED_1_FIELD##</v>
      </c>
      <c r="AD1" t="str">
        <f>"##RED_1_FIELD##"&amp;Tidtager!AD9&amp;"##RED_1_FIELD##"</f>
        <v>##RED_1_FIELD####RED_1_FIELD##</v>
      </c>
      <c r="AE1" t="str">
        <f>"##RED_1_FIELD##"&amp;Tidtager!AE9&amp;"##RED_1_FIELD##"</f>
        <v>##RED_1_FIELD####RED_1_FIELD##</v>
      </c>
      <c r="AF1" t="str">
        <f>"##RED_1_FIELD##"&amp;Tidtager!AF9&amp;"##RED_1_FIELD##"</f>
        <v>##RED_1_FIELD##4##RED_1_FIELD##</v>
      </c>
      <c r="AG1" t="e">
        <f>"##RED_1_FIELD##"&amp;Tidtager!#REF!&amp;"##RED_1_FIELD##"</f>
        <v>#REF!</v>
      </c>
      <c r="AH1" t="e">
        <f>"##RED_1_FIELD##"&amp;Tidtager!#REF!&amp;"##RED_1_FIELD##"</f>
        <v>#REF!</v>
      </c>
      <c r="AI1" t="str">
        <f>"##RED_1_FIELD##"&amp;Tidtager!AG9&amp;"##RED_1_FIELD##"</f>
        <v>##RED_1_FIELD####RED_1_FIELD##</v>
      </c>
      <c r="AJ1" t="str">
        <f>"##RED_1_FIELD##"&amp;Tidtager!AH9&amp;"##RED_1_FIELD##"</f>
        <v>##RED_1_FIELD####RED_1_FIELD##</v>
      </c>
      <c r="AK1" t="str">
        <f>"##RED_1_FIELD##"&amp;Tidtager!AI9&amp;"##RED_1_FIELD##"</f>
        <v>##RED_1_FIELD####RED_1_FIELD##</v>
      </c>
      <c r="AL1" t="str">
        <f>"##RED_1_FIELD##"&amp;Tidtager!AJ9&amp;"##RED_1_FIELD##"</f>
        <v>##RED_1_FIELD####RED_1_FIELD##</v>
      </c>
      <c r="AM1" t="str">
        <f>"##RED_1_FIELD##"&amp;Tidtager!AK9&amp;"##RED_1_FIELD##"</f>
        <v>##RED_1_FIELD####RED_1_FIELD##</v>
      </c>
      <c r="AN1" t="str">
        <f>"##RED_1_FIELD##"&amp;Tidtager!AL9&amp;"##RED_1_FIELD##"</f>
        <v>##RED_1_FIELD####RED_1_FIELD##</v>
      </c>
      <c r="AO1" t="str">
        <f>"##RED_1_FIELD##"&amp;Tidtager!AM9&amp;"##RED_1_FIELD##"</f>
        <v>##RED_1_FIELD####RED_1_FIELD##</v>
      </c>
      <c r="AP1" t="str">
        <f>"##RED_1_FIELD##"&amp;Tidtager!AN9&amp;"##RED_1_FIELD##"</f>
        <v>##RED_1_FIELD##1##RED_1_FIELD##</v>
      </c>
      <c r="AQ1" t="e">
        <f>"##RED_1_FIELD##"&amp;Tidtager!#REF!&amp;"##RED_1_FIELD##"</f>
        <v>#REF!</v>
      </c>
      <c r="AR1" t="e">
        <f>"##RED_1_FIELD##"&amp;Tidtager!#REF!&amp;"##RED_1_FIELD##"</f>
        <v>#REF!</v>
      </c>
      <c r="AS1" t="e">
        <f>"##RED_1_FIELD##"&amp;Tidtager!#REF!&amp;"##RED_1_FIELD##"</f>
        <v>#REF!</v>
      </c>
      <c r="AT1" t="e">
        <f>"##RED_1_FIELD##"&amp;Tidtager!#REF!&amp;"##RED_1_FIELD##"</f>
        <v>#REF!</v>
      </c>
      <c r="AU1" t="e">
        <f>"##RED_1_FIELD##"&amp;Tidtager!#REF!&amp;"##RED_1_FIELD##"</f>
        <v>#REF!</v>
      </c>
      <c r="AV1" t="str">
        <f>"##RED_1_FIELD##"&amp;Tidtager!AU9&amp;"##RED_1_FIELD##"</f>
        <v>##RED_1_FIELD## ##RED_1_FIELD##</v>
      </c>
      <c r="AW1" t="str">
        <f>"##RED_1_FIELD##"&amp;Tidtager!AV9&amp;"##RED_1_FIELD##"</f>
        <v>##RED_1_FIELD####RED_1_FIELD##</v>
      </c>
      <c r="AX1" t="str">
        <f>"##RED_1_FIELD##"&amp;Tidtager!AW9&amp;"##RED_1_FIELD##"</f>
        <v>##RED_1_FIELD####RED_1_FIELD##</v>
      </c>
      <c r="AY1" t="str">
        <f>"##RED_1_FIELD##"&amp;Tidtager!AX9&amp;"##RED_1_FIELD##"</f>
        <v>##RED_1_FIELD####RED_1_FIELD##</v>
      </c>
      <c r="AZ1" t="str">
        <f>"##RED_1_FIELD##"&amp;Tidtager!AY9&amp;"##RED_1_FIELD##"</f>
        <v>##RED_1_FIELD##Hold##RED_1_FIELD##</v>
      </c>
    </row>
    <row r="2" spans="1:52" ht="12.75">
      <c r="A2" t="str">
        <f>"##RED_2_FIELD##"&amp;Tidtager!C10&amp;"##RED_2_FIELD##"</f>
        <v>##RED_2_FIELD## ##RED_2_FIELD##</v>
      </c>
      <c r="B2" t="str">
        <f>"##RED_2_FIELD##"&amp;Tidtager!D10&amp;"##RED_2_FIELD##"</f>
        <v>##RED_2_FIELD## ##RED_2_FIELD##</v>
      </c>
      <c r="C2" t="str">
        <f>"##RED_2_FIELD##"&amp;Tidtager!E10&amp;"##RED_2_FIELD##"</f>
        <v>##RED_2_FIELD####RED_2_FIELD##</v>
      </c>
      <c r="D2" t="str">
        <f>"##RED_2_FIELD##"&amp;Tidtager!F10&amp;"##RED_2_FIELD##"</f>
        <v>##RED_2_FIELD####RED_2_FIELD##</v>
      </c>
      <c r="E2" t="str">
        <f>"##RED_2_FIELD##"&amp;Tidtager!G10&amp;"##RED_2_FIELD##"</f>
        <v>##RED_2_FIELD####RED_2_FIELD##</v>
      </c>
      <c r="F2" t="str">
        <f>"##RED_2_FIELD##"&amp;Tidtager!H10&amp;"##RED_2_FIELD##"</f>
        <v>##RED_2_FIELD####RED_2_FIELD##</v>
      </c>
      <c r="G2" t="str">
        <f>"##RED_2_FIELD##"&amp;Tidtager!I10&amp;"##RED_2_FIELD##"</f>
        <v>##RED_2_FIELD####RED_2_FIELD##</v>
      </c>
      <c r="H2" t="str">
        <f>"##RED_2_FIELD##"&amp;Tidtager!J10&amp;"##RED_2_FIELD##"</f>
        <v>##RED_2_FIELD####RED_2_FIELD##</v>
      </c>
      <c r="I2" t="str">
        <f>"##RED_2_FIELD##"&amp;Tidtager!K10&amp;"##RED_2_FIELD##"</f>
        <v>##RED_2_FIELD####RED_2_FIELD##</v>
      </c>
      <c r="J2" t="str">
        <f>"##RED_2_FIELD##"&amp;Tidtager!L10&amp;"##RED_2_FIELD##"</f>
        <v>##RED_2_FIELD####RED_2_FIELD##</v>
      </c>
      <c r="K2" t="str">
        <f>"##RED_2_FIELD##"&amp;Tidtager!M10&amp;"##RED_2_FIELD##"</f>
        <v>##RED_2_FIELD####RED_2_FIELD##</v>
      </c>
      <c r="L2" t="str">
        <f>"##RED_2_FIELD##"&amp;Tidtager!N10&amp;"##RED_2_FIELD##"</f>
        <v>##RED_2_FIELD##1##RED_2_FIELD##</v>
      </c>
      <c r="M2" t="str">
        <f>"##RED_2_FIELD##"&amp;Tidtager!O10&amp;"##RED_2_FIELD##"</f>
        <v>##RED_2_FIELD####RED_2_FIELD##</v>
      </c>
      <c r="N2" t="str">
        <f>"##RED_2_FIELD##"&amp;Tidtager!P10&amp;"##RED_2_FIELD##"</f>
        <v>##RED_2_FIELD####RED_2_FIELD##</v>
      </c>
      <c r="O2" t="e">
        <f>"##RED_2_FIELD##"&amp;Tidtager!#REF!&amp;"##RED_2_FIELD##"</f>
        <v>#REF!</v>
      </c>
      <c r="P2" t="e">
        <f>"##RED_2_FIELD##"&amp;Tidtager!#REF!&amp;"##RED_2_FIELD##"</f>
        <v>#REF!</v>
      </c>
      <c r="Q2" t="str">
        <f>"##RED_2_FIELD##"&amp;Tidtager!Q10&amp;"##RED_2_FIELD##"</f>
        <v>##RED_2_FIELD####RED_2_FIELD##</v>
      </c>
      <c r="R2" t="str">
        <f>"##RED_2_FIELD##"&amp;Tidtager!R10&amp;"##RED_2_FIELD##"</f>
        <v>##RED_2_FIELD####RED_2_FIELD##</v>
      </c>
      <c r="S2" t="str">
        <f>"##RED_2_FIELD##"&amp;Tidtager!S10&amp;"##RED_2_FIELD##"</f>
        <v>##RED_2_FIELD####RED_2_FIELD##</v>
      </c>
      <c r="T2" t="str">
        <f>"##RED_2_FIELD##"&amp;Tidtager!T10&amp;"##RED_2_FIELD##"</f>
        <v>##RED_2_FIELD####RED_2_FIELD##</v>
      </c>
      <c r="U2" t="str">
        <f>"##RED_2_FIELD##"&amp;Tidtager!U10&amp;"##RED_2_FIELD##"</f>
        <v>##RED_2_FIELD####RED_2_FIELD##</v>
      </c>
      <c r="V2" t="str">
        <f>"##RED_2_FIELD##"&amp;Tidtager!V10&amp;"##RED_2_FIELD##"</f>
        <v>##RED_2_FIELD##4##RED_2_FIELD##</v>
      </c>
      <c r="W2" t="str">
        <f>"##RED_2_FIELD##"&amp;Tidtager!W10&amp;"##RED_2_FIELD##"</f>
        <v>##RED_2_FIELD####RED_2_FIELD##</v>
      </c>
      <c r="X2" t="str">
        <f>"##RED_2_FIELD##"&amp;Tidtager!X10&amp;"##RED_2_FIELD##"</f>
        <v>##RED_2_FIELD####RED_2_FIELD##</v>
      </c>
      <c r="Y2" t="str">
        <f>"##RED_2_FIELD##"&amp;Tidtager!Y10&amp;"##RED_2_FIELD##"</f>
        <v>##RED_2_FIELD####RED_2_FIELD##</v>
      </c>
      <c r="Z2" t="str">
        <f>"##RED_2_FIELD##"&amp;Tidtager!Z10&amp;"##RED_2_FIELD##"</f>
        <v>##RED_2_FIELD####RED_2_FIELD##</v>
      </c>
      <c r="AA2" t="str">
        <f>"##RED_2_FIELD##"&amp;Tidtager!AA10&amp;"##RED_2_FIELD##"</f>
        <v>##RED_2_FIELD####RED_2_FIELD##</v>
      </c>
      <c r="AB2" t="str">
        <f>"##RED_2_FIELD##"&amp;Tidtager!AB10&amp;"##RED_2_FIELD##"</f>
        <v>##RED_2_FIELD####RED_2_FIELD##</v>
      </c>
      <c r="AC2" t="str">
        <f>"##RED_2_FIELD##"&amp;Tidtager!AC10&amp;"##RED_2_FIELD##"</f>
        <v>##RED_2_FIELD####RED_2_FIELD##</v>
      </c>
      <c r="AD2" t="str">
        <f>"##RED_2_FIELD##"&amp;Tidtager!AD10&amp;"##RED_2_FIELD##"</f>
        <v>##RED_2_FIELD##3##RED_2_FIELD##</v>
      </c>
      <c r="AE2" t="str">
        <f>"##RED_2_FIELD##"&amp;Tidtager!AE10&amp;"##RED_2_FIELD##"</f>
        <v>##RED_2_FIELD####RED_2_FIELD##</v>
      </c>
      <c r="AF2" t="str">
        <f>"##RED_2_FIELD##"&amp;Tidtager!AF10&amp;"##RED_2_FIELD##"</f>
        <v>##RED_2_FIELD####RED_2_FIELD##</v>
      </c>
      <c r="AG2" t="e">
        <f>"##RED_2_FIELD##"&amp;Tidtager!#REF!&amp;"##RED_2_FIELD##"</f>
        <v>#REF!</v>
      </c>
      <c r="AH2" t="e">
        <f>"##RED_2_FIELD##"&amp;Tidtager!#REF!&amp;"##RED_2_FIELD##"</f>
        <v>#REF!</v>
      </c>
      <c r="AI2" t="str">
        <f>"##RED_2_FIELD##"&amp;Tidtager!AG10&amp;"##RED_2_FIELD##"</f>
        <v>##RED_2_FIELD####RED_2_FIELD##</v>
      </c>
      <c r="AJ2" t="str">
        <f>"##RED_2_FIELD##"&amp;Tidtager!AH10&amp;"##RED_2_FIELD##"</f>
        <v>##RED_2_FIELD####RED_2_FIELD##</v>
      </c>
      <c r="AK2" t="str">
        <f>"##RED_2_FIELD##"&amp;Tidtager!AI10&amp;"##RED_2_FIELD##"</f>
        <v>##RED_2_FIELD####RED_2_FIELD##</v>
      </c>
      <c r="AL2" t="str">
        <f>"##RED_2_FIELD##"&amp;Tidtager!AJ10&amp;"##RED_2_FIELD##"</f>
        <v>##RED_2_FIELD####RED_2_FIELD##</v>
      </c>
      <c r="AM2" t="str">
        <f>"##RED_2_FIELD##"&amp;Tidtager!AK10&amp;"##RED_2_FIELD##"</f>
        <v>##RED_2_FIELD####RED_2_FIELD##</v>
      </c>
      <c r="AN2" t="str">
        <f>"##RED_2_FIELD##"&amp;Tidtager!AL10&amp;"##RED_2_FIELD##"</f>
        <v>##RED_2_FIELD##2##RED_2_FIELD##</v>
      </c>
      <c r="AO2" t="str">
        <f>"##RED_2_FIELD##"&amp;Tidtager!AM10&amp;"##RED_2_FIELD##"</f>
        <v>##RED_2_FIELD####RED_2_FIELD##</v>
      </c>
      <c r="AP2" t="str">
        <f>"##RED_2_FIELD##"&amp;Tidtager!AN10&amp;"##RED_2_FIELD##"</f>
        <v>##RED_2_FIELD####RED_2_FIELD##</v>
      </c>
      <c r="AQ2" t="e">
        <f>"##RED_2_FIELD##"&amp;Tidtager!#REF!&amp;"##RED_2_FIELD##"</f>
        <v>#REF!</v>
      </c>
      <c r="AR2" t="e">
        <f>"##RED_2_FIELD##"&amp;Tidtager!#REF!&amp;"##RED_2_FIELD##"</f>
        <v>#REF!</v>
      </c>
      <c r="AS2" t="e">
        <f>"##RED_2_FIELD##"&amp;Tidtager!#REF!&amp;"##RED_2_FIELD##"</f>
        <v>#REF!</v>
      </c>
      <c r="AT2" t="e">
        <f>"##RED_2_FIELD##"&amp;Tidtager!#REF!&amp;"##RED_2_FIELD##"</f>
        <v>#REF!</v>
      </c>
      <c r="AU2" t="e">
        <f>"##RED_2_FIELD##"&amp;Tidtager!#REF!&amp;"##RED_2_FIELD##"</f>
        <v>#REF!</v>
      </c>
      <c r="AV2" t="str">
        <f>"##RED_2_FIELD##"&amp;Tidtager!AU10&amp;"##RED_2_FIELD##"</f>
        <v>##RED_2_FIELD## ##RED_2_FIELD##</v>
      </c>
      <c r="AW2" t="str">
        <f>"##RED_2_FIELD##"&amp;Tidtager!AV10&amp;"##RED_2_FIELD##"</f>
        <v>##RED_2_FIELD####RED_2_FIELD##</v>
      </c>
      <c r="AX2" t="str">
        <f>"##RED_2_FIELD##"&amp;Tidtager!AW10&amp;"##RED_2_FIELD##"</f>
        <v>##RED_2_FIELD####RED_2_FIELD##</v>
      </c>
      <c r="AY2" t="str">
        <f>"##RED_2_FIELD##"&amp;Tidtager!AX10&amp;"##RED_2_FIELD##"</f>
        <v>##RED_2_FIELD####RED_2_FIELD##</v>
      </c>
      <c r="AZ2" t="str">
        <f>"##RED_2_FIELD##"&amp;Tidtager!AY10&amp;"##RED_2_FIELD##"</f>
        <v>##RED_2_FIELD####RED_2_FIELD##</v>
      </c>
    </row>
    <row r="3" spans="1:52" ht="12.75">
      <c r="A3" t="str">
        <f>"##RED_3_FIELD##"&amp;Tidtager!C11&amp;"##RED_3_FIELD##"</f>
        <v>##RED_3_FIELD## ##RED_3_FIELD##</v>
      </c>
      <c r="B3" t="str">
        <f>"##RED_3_FIELD##"&amp;Tidtager!D11&amp;"##RED_3_FIELD##"</f>
        <v>##RED_3_FIELD## ##RED_3_FIELD##</v>
      </c>
      <c r="C3" t="str">
        <f>"##RED_3_FIELD##"&amp;Tidtager!E11&amp;"##RED_3_FIELD##"</f>
        <v>##RED_3_FIELD####RED_3_FIELD##</v>
      </c>
      <c r="D3" t="str">
        <f>"##RED_3_FIELD##"&amp;Tidtager!F11&amp;"##RED_3_FIELD##"</f>
        <v>##RED_3_FIELD####RED_3_FIELD##</v>
      </c>
      <c r="E3" t="str">
        <f>"##RED_3_FIELD##"&amp;Tidtager!G11&amp;"##RED_3_FIELD##"</f>
        <v>##RED_3_FIELD####RED_3_FIELD##</v>
      </c>
      <c r="F3" t="str">
        <f>"##RED_3_FIELD##"&amp;Tidtager!H11&amp;"##RED_3_FIELD##"</f>
        <v>##RED_3_FIELD####RED_3_FIELD##</v>
      </c>
      <c r="G3" t="str">
        <f>"##RED_3_FIELD##"&amp;Tidtager!I11&amp;"##RED_3_FIELD##"</f>
        <v>##RED_3_FIELD####RED_3_FIELD##</v>
      </c>
      <c r="H3" t="str">
        <f>"##RED_3_FIELD##"&amp;Tidtager!J11&amp;"##RED_3_FIELD##"</f>
        <v>##RED_3_FIELD####RED_3_FIELD##</v>
      </c>
      <c r="I3" t="str">
        <f>"##RED_3_FIELD##"&amp;Tidtager!K11&amp;"##RED_3_FIELD##"</f>
        <v>##RED_3_FIELD####RED_3_FIELD##</v>
      </c>
      <c r="J3" t="str">
        <f>"##RED_3_FIELD##"&amp;Tidtager!L11&amp;"##RED_3_FIELD##"</f>
        <v>##RED_3_FIELD##2##RED_3_FIELD##</v>
      </c>
      <c r="K3" t="str">
        <f>"##RED_3_FIELD##"&amp;Tidtager!M11&amp;"##RED_3_FIELD##"</f>
        <v>##RED_3_FIELD####RED_3_FIELD##</v>
      </c>
      <c r="L3" t="str">
        <f>"##RED_3_FIELD##"&amp;Tidtager!N11&amp;"##RED_3_FIELD##"</f>
        <v>##RED_3_FIELD####RED_3_FIELD##</v>
      </c>
      <c r="M3" t="str">
        <f>"##RED_3_FIELD##"&amp;Tidtager!O11&amp;"##RED_3_FIELD##"</f>
        <v>##RED_3_FIELD####RED_3_FIELD##</v>
      </c>
      <c r="N3" t="str">
        <f>"##RED_3_FIELD##"&amp;Tidtager!P11&amp;"##RED_3_FIELD##"</f>
        <v>##RED_3_FIELD####RED_3_FIELD##</v>
      </c>
      <c r="O3" t="e">
        <f>"##RED_3_FIELD##"&amp;Tidtager!#REF!&amp;"##RED_3_FIELD##"</f>
        <v>#REF!</v>
      </c>
      <c r="P3" t="e">
        <f>"##RED_3_FIELD##"&amp;Tidtager!#REF!&amp;"##RED_3_FIELD##"</f>
        <v>#REF!</v>
      </c>
      <c r="Q3" t="str">
        <f>"##RED_3_FIELD##"&amp;Tidtager!Q11&amp;"##RED_3_FIELD##"</f>
        <v>##RED_3_FIELD####RED_3_FIELD##</v>
      </c>
      <c r="R3" t="str">
        <f>"##RED_3_FIELD##"&amp;Tidtager!R11&amp;"##RED_3_FIELD##"</f>
        <v>##RED_3_FIELD####RED_3_FIELD##</v>
      </c>
      <c r="S3" t="str">
        <f>"##RED_3_FIELD##"&amp;Tidtager!S11&amp;"##RED_3_FIELD##"</f>
        <v>##RED_3_FIELD####RED_3_FIELD##</v>
      </c>
      <c r="T3" t="str">
        <f>"##RED_3_FIELD##"&amp;Tidtager!T11&amp;"##RED_3_FIELD##"</f>
        <v>##RED_3_FIELD##1##RED_3_FIELD##</v>
      </c>
      <c r="U3" t="str">
        <f>"##RED_3_FIELD##"&amp;Tidtager!U11&amp;"##RED_3_FIELD##"</f>
        <v>##RED_3_FIELD####RED_3_FIELD##</v>
      </c>
      <c r="V3" t="str">
        <f>"##RED_3_FIELD##"&amp;Tidtager!V11&amp;"##RED_3_FIELD##"</f>
        <v>##RED_3_FIELD####RED_3_FIELD##</v>
      </c>
      <c r="W3" t="str">
        <f>"##RED_3_FIELD##"&amp;Tidtager!W11&amp;"##RED_3_FIELD##"</f>
        <v>##RED_3_FIELD####RED_3_FIELD##</v>
      </c>
      <c r="X3" t="str">
        <f>"##RED_3_FIELD##"&amp;Tidtager!X11&amp;"##RED_3_FIELD##"</f>
        <v>##RED_3_FIELD####RED_3_FIELD##</v>
      </c>
      <c r="Y3" t="str">
        <f>"##RED_3_FIELD##"&amp;Tidtager!Y11&amp;"##RED_3_FIELD##"</f>
        <v>##RED_3_FIELD####RED_3_FIELD##</v>
      </c>
      <c r="Z3" t="str">
        <f>"##RED_3_FIELD##"&amp;Tidtager!Z11&amp;"##RED_3_FIELD##"</f>
        <v>##RED_3_FIELD####RED_3_FIELD##</v>
      </c>
      <c r="AA3" t="str">
        <f>"##RED_3_FIELD##"&amp;Tidtager!AA11&amp;"##RED_3_FIELD##"</f>
        <v>##RED_3_FIELD####RED_3_FIELD##</v>
      </c>
      <c r="AB3" t="str">
        <f>"##RED_3_FIELD##"&amp;Tidtager!AB11&amp;"##RED_3_FIELD##"</f>
        <v>##RED_3_FIELD##4##RED_3_FIELD##</v>
      </c>
      <c r="AC3" t="str">
        <f>"##RED_3_FIELD##"&amp;Tidtager!AC11&amp;"##RED_3_FIELD##"</f>
        <v>##RED_3_FIELD####RED_3_FIELD##</v>
      </c>
      <c r="AD3" t="str">
        <f>"##RED_3_FIELD##"&amp;Tidtager!AD11&amp;"##RED_3_FIELD##"</f>
        <v>##RED_3_FIELD####RED_3_FIELD##</v>
      </c>
      <c r="AE3" t="str">
        <f>"##RED_3_FIELD##"&amp;Tidtager!AE11&amp;"##RED_3_FIELD##"</f>
        <v>##RED_3_FIELD####RED_3_FIELD##</v>
      </c>
      <c r="AF3" t="str">
        <f>"##RED_3_FIELD##"&amp;Tidtager!AF11&amp;"##RED_3_FIELD##"</f>
        <v>##RED_3_FIELD####RED_3_FIELD##</v>
      </c>
      <c r="AG3" t="e">
        <f>"##RED_3_FIELD##"&amp;Tidtager!#REF!&amp;"##RED_3_FIELD##"</f>
        <v>#REF!</v>
      </c>
      <c r="AH3" t="e">
        <f>"##RED_3_FIELD##"&amp;Tidtager!#REF!&amp;"##RED_3_FIELD##"</f>
        <v>#REF!</v>
      </c>
      <c r="AI3" t="str">
        <f>"##RED_3_FIELD##"&amp;Tidtager!AG11&amp;"##RED_3_FIELD##"</f>
        <v>##RED_3_FIELD####RED_3_FIELD##</v>
      </c>
      <c r="AJ3" t="str">
        <f>"##RED_3_FIELD##"&amp;Tidtager!AH11&amp;"##RED_3_FIELD##"</f>
        <v>##RED_3_FIELD##3##RED_3_FIELD##</v>
      </c>
      <c r="AK3" t="str">
        <f>"##RED_3_FIELD##"&amp;Tidtager!AI11&amp;"##RED_3_FIELD##"</f>
        <v>##RED_3_FIELD####RED_3_FIELD##</v>
      </c>
      <c r="AL3" t="str">
        <f>"##RED_3_FIELD##"&amp;Tidtager!AJ11&amp;"##RED_3_FIELD##"</f>
        <v>##RED_3_FIELD####RED_3_FIELD##</v>
      </c>
      <c r="AM3" t="str">
        <f>"##RED_3_FIELD##"&amp;Tidtager!AK11&amp;"##RED_3_FIELD##"</f>
        <v>##RED_3_FIELD####RED_3_FIELD##</v>
      </c>
      <c r="AN3" t="str">
        <f>"##RED_3_FIELD##"&amp;Tidtager!AL11&amp;"##RED_3_FIELD##"</f>
        <v>##RED_3_FIELD####RED_3_FIELD##</v>
      </c>
      <c r="AO3" t="str">
        <f>"##RED_3_FIELD##"&amp;Tidtager!AM11&amp;"##RED_3_FIELD##"</f>
        <v>##RED_3_FIELD####RED_3_FIELD##</v>
      </c>
      <c r="AP3" t="str">
        <f>"##RED_3_FIELD##"&amp;Tidtager!AN11&amp;"##RED_3_FIELD##"</f>
        <v>##RED_3_FIELD####RED_3_FIELD##</v>
      </c>
      <c r="AQ3" t="e">
        <f>"##RED_3_FIELD##"&amp;Tidtager!#REF!&amp;"##RED_3_FIELD##"</f>
        <v>#REF!</v>
      </c>
      <c r="AR3" t="e">
        <f>"##RED_3_FIELD##"&amp;Tidtager!#REF!&amp;"##RED_3_FIELD##"</f>
        <v>#REF!</v>
      </c>
      <c r="AS3" t="e">
        <f>"##RED_3_FIELD##"&amp;Tidtager!#REF!&amp;"##RED_3_FIELD##"</f>
        <v>#REF!</v>
      </c>
      <c r="AT3" t="e">
        <f>"##RED_3_FIELD##"&amp;Tidtager!#REF!&amp;"##RED_3_FIELD##"</f>
        <v>#REF!</v>
      </c>
      <c r="AU3" t="e">
        <f>"##RED_3_FIELD##"&amp;Tidtager!#REF!&amp;"##RED_3_FIELD##"</f>
        <v>#REF!</v>
      </c>
      <c r="AV3" t="str">
        <f>"##RED_3_FIELD##"&amp;Tidtager!AU11&amp;"##RED_3_FIELD##"</f>
        <v>##RED_3_FIELD## ##RED_3_FIELD##</v>
      </c>
      <c r="AW3" t="str">
        <f>"##RED_3_FIELD##"&amp;Tidtager!AV11&amp;"##RED_3_FIELD##"</f>
        <v>##RED_3_FIELD####RED_3_FIELD##</v>
      </c>
      <c r="AX3" t="str">
        <f>"##RED_3_FIELD##"&amp;Tidtager!AW11&amp;"##RED_3_FIELD##"</f>
        <v>##RED_3_FIELD####RED_3_FIELD##</v>
      </c>
      <c r="AY3" t="str">
        <f>"##RED_3_FIELD##"&amp;Tidtager!AX11&amp;"##RED_3_FIELD##"</f>
        <v>##RED_3_FIELD####RED_3_FIELD##</v>
      </c>
      <c r="AZ3" t="str">
        <f>"##RED_3_FIELD##"&amp;Tidtager!AY11&amp;"##RED_3_FIELD##"</f>
        <v>##RED_3_FIELD##Placering##RED_3_FIELD##</v>
      </c>
    </row>
    <row r="4" spans="1:52" ht="12.75">
      <c r="A4" t="str">
        <f>"##RED_4_FIELD##"&amp;Tidtager!C12&amp;"##RED_4_FIELD##"</f>
        <v>##RED_4_FIELD## ##RED_4_FIELD##</v>
      </c>
      <c r="B4" t="str">
        <f>"##RED_4_FIELD##"&amp;Tidtager!D12&amp;"##RED_4_FIELD##"</f>
        <v>##RED_4_FIELD## ##RED_4_FIELD##</v>
      </c>
      <c r="C4" t="str">
        <f>"##RED_4_FIELD##"&amp;Tidtager!E12&amp;"##RED_4_FIELD##"</f>
        <v>##RED_4_FIELD####RED_4_FIELD##</v>
      </c>
      <c r="D4" t="str">
        <f>"##RED_4_FIELD##"&amp;Tidtager!F12&amp;"##RED_4_FIELD##"</f>
        <v>##RED_4_FIELD####RED_4_FIELD##</v>
      </c>
      <c r="E4" t="str">
        <f>"##RED_4_FIELD##"&amp;Tidtager!G12&amp;"##RED_4_FIELD##"</f>
        <v>##RED_4_FIELD####RED_4_FIELD##</v>
      </c>
      <c r="F4" t="str">
        <f>"##RED_4_FIELD##"&amp;Tidtager!H12&amp;"##RED_4_FIELD##"</f>
        <v>##RED_4_FIELD####RED_4_FIELD##</v>
      </c>
      <c r="G4" t="str">
        <f>"##RED_4_FIELD##"&amp;Tidtager!I12&amp;"##RED_4_FIELD##"</f>
        <v>##RED_4_FIELD####RED_4_FIELD##</v>
      </c>
      <c r="H4" t="str">
        <f>"##RED_4_FIELD##"&amp;Tidtager!J12&amp;"##RED_4_FIELD##"</f>
        <v>##RED_4_FIELD##3##RED_4_FIELD##</v>
      </c>
      <c r="I4" t="str">
        <f>"##RED_4_FIELD##"&amp;Tidtager!K12&amp;"##RED_4_FIELD##"</f>
        <v>##RED_4_FIELD####RED_4_FIELD##</v>
      </c>
      <c r="J4" t="str">
        <f>"##RED_4_FIELD##"&amp;Tidtager!L12&amp;"##RED_4_FIELD##"</f>
        <v>##RED_4_FIELD####RED_4_FIELD##</v>
      </c>
      <c r="K4" t="str">
        <f>"##RED_4_FIELD##"&amp;Tidtager!M12&amp;"##RED_4_FIELD##"</f>
        <v>##RED_4_FIELD####RED_4_FIELD##</v>
      </c>
      <c r="L4" t="str">
        <f>"##RED_4_FIELD##"&amp;Tidtager!N12&amp;"##RED_4_FIELD##"</f>
        <v>##RED_4_FIELD####RED_4_FIELD##</v>
      </c>
      <c r="M4" t="str">
        <f>"##RED_4_FIELD##"&amp;Tidtager!O12&amp;"##RED_4_FIELD##"</f>
        <v>##RED_4_FIELD####RED_4_FIELD##</v>
      </c>
      <c r="N4" t="str">
        <f>"##RED_4_FIELD##"&amp;Tidtager!P12&amp;"##RED_4_FIELD##"</f>
        <v>##RED_4_FIELD####RED_4_FIELD##</v>
      </c>
      <c r="O4" t="e">
        <f>"##RED_4_FIELD##"&amp;Tidtager!#REF!&amp;"##RED_4_FIELD##"</f>
        <v>#REF!</v>
      </c>
      <c r="P4" t="e">
        <f>"##RED_4_FIELD##"&amp;Tidtager!#REF!&amp;"##RED_4_FIELD##"</f>
        <v>#REF!</v>
      </c>
      <c r="Q4" t="str">
        <f>"##RED_4_FIELD##"&amp;Tidtager!Q12&amp;"##RED_4_FIELD##"</f>
        <v>##RED_4_FIELD####RED_4_FIELD##</v>
      </c>
      <c r="R4" t="str">
        <f>"##RED_4_FIELD##"&amp;Tidtager!R12&amp;"##RED_4_FIELD##"</f>
        <v>##RED_4_FIELD##4##RED_4_FIELD##</v>
      </c>
      <c r="S4" t="str">
        <f>"##RED_4_FIELD##"&amp;Tidtager!S12&amp;"##RED_4_FIELD##"</f>
        <v>##RED_4_FIELD####RED_4_FIELD##</v>
      </c>
      <c r="T4" t="str">
        <f>"##RED_4_FIELD##"&amp;Tidtager!T12&amp;"##RED_4_FIELD##"</f>
        <v>##RED_4_FIELD####RED_4_FIELD##</v>
      </c>
      <c r="U4" t="str">
        <f>"##RED_4_FIELD##"&amp;Tidtager!U12&amp;"##RED_4_FIELD##"</f>
        <v>##RED_4_FIELD####RED_4_FIELD##</v>
      </c>
      <c r="V4" t="str">
        <f>"##RED_4_FIELD##"&amp;Tidtager!V12&amp;"##RED_4_FIELD##"</f>
        <v>##RED_4_FIELD####RED_4_FIELD##</v>
      </c>
      <c r="W4" t="str">
        <f>"##RED_4_FIELD##"&amp;Tidtager!W12&amp;"##RED_4_FIELD##"</f>
        <v>##RED_4_FIELD####RED_4_FIELD##</v>
      </c>
      <c r="X4" t="str">
        <f>"##RED_4_FIELD##"&amp;Tidtager!X12&amp;"##RED_4_FIELD##"</f>
        <v>##RED_4_FIELD####RED_4_FIELD##</v>
      </c>
      <c r="Y4" t="str">
        <f>"##RED_4_FIELD##"&amp;Tidtager!Y12&amp;"##RED_4_FIELD##"</f>
        <v>##RED_4_FIELD####RED_4_FIELD##</v>
      </c>
      <c r="Z4" t="str">
        <f>"##RED_4_FIELD##"&amp;Tidtager!Z12&amp;"##RED_4_FIELD##"</f>
        <v>##RED_4_FIELD##2##RED_4_FIELD##</v>
      </c>
      <c r="AA4" t="str">
        <f>"##RED_4_FIELD##"&amp;Tidtager!AA12&amp;"##RED_4_FIELD##"</f>
        <v>##RED_4_FIELD####RED_4_FIELD##</v>
      </c>
      <c r="AB4" t="str">
        <f>"##RED_4_FIELD##"&amp;Tidtager!AB12&amp;"##RED_4_FIELD##"</f>
        <v>##RED_4_FIELD####RED_4_FIELD##</v>
      </c>
      <c r="AC4" t="str">
        <f>"##RED_4_FIELD##"&amp;Tidtager!AC12&amp;"##RED_4_FIELD##"</f>
        <v>##RED_4_FIELD####RED_4_FIELD##</v>
      </c>
      <c r="AD4" t="str">
        <f>"##RED_4_FIELD##"&amp;Tidtager!AD12&amp;"##RED_4_FIELD##"</f>
        <v>##RED_4_FIELD####RED_4_FIELD##</v>
      </c>
      <c r="AE4" t="str">
        <f>"##RED_4_FIELD##"&amp;Tidtager!AE12&amp;"##RED_4_FIELD##"</f>
        <v>##RED_4_FIELD####RED_4_FIELD##</v>
      </c>
      <c r="AF4" t="str">
        <f>"##RED_4_FIELD##"&amp;Tidtager!AF12&amp;"##RED_4_FIELD##"</f>
        <v>##RED_4_FIELD####RED_4_FIELD##</v>
      </c>
      <c r="AG4" t="e">
        <f>"##RED_4_FIELD##"&amp;Tidtager!#REF!&amp;"##RED_4_FIELD##"</f>
        <v>#REF!</v>
      </c>
      <c r="AH4" t="e">
        <f>"##RED_4_FIELD##"&amp;Tidtager!#REF!&amp;"##RED_4_FIELD##"</f>
        <v>#REF!</v>
      </c>
      <c r="AI4" t="str">
        <f>"##RED_4_FIELD##"&amp;Tidtager!AG12&amp;"##RED_4_FIELD##"</f>
        <v>##RED_4_FIELD####RED_4_FIELD##</v>
      </c>
      <c r="AJ4" t="str">
        <f>"##RED_4_FIELD##"&amp;Tidtager!AH12&amp;"##RED_4_FIELD##"</f>
        <v>##RED_4_FIELD####RED_4_FIELD##</v>
      </c>
      <c r="AK4" t="str">
        <f>"##RED_4_FIELD##"&amp;Tidtager!AI12&amp;"##RED_4_FIELD##"</f>
        <v>##RED_4_FIELD####RED_4_FIELD##</v>
      </c>
      <c r="AL4" t="str">
        <f>"##RED_4_FIELD##"&amp;Tidtager!AJ12&amp;"##RED_4_FIELD##"</f>
        <v>##RED_4_FIELD##1##RED_4_FIELD##</v>
      </c>
      <c r="AM4" t="str">
        <f>"##RED_4_FIELD##"&amp;Tidtager!AK12&amp;"##RED_4_FIELD##"</f>
        <v>##RED_4_FIELD####RED_4_FIELD##</v>
      </c>
      <c r="AN4" t="str">
        <f>"##RED_4_FIELD##"&amp;Tidtager!AL12&amp;"##RED_4_FIELD##"</f>
        <v>##RED_4_FIELD####RED_4_FIELD##</v>
      </c>
      <c r="AO4" t="str">
        <f>"##RED_4_FIELD##"&amp;Tidtager!AM12&amp;"##RED_4_FIELD##"</f>
        <v>##RED_4_FIELD####RED_4_FIELD##</v>
      </c>
      <c r="AP4" t="str">
        <f>"##RED_4_FIELD##"&amp;Tidtager!AN12&amp;"##RED_4_FIELD##"</f>
        <v>##RED_4_FIELD####RED_4_FIELD##</v>
      </c>
      <c r="AQ4" t="e">
        <f>"##RED_4_FIELD##"&amp;Tidtager!#REF!&amp;"##RED_4_FIELD##"</f>
        <v>#REF!</v>
      </c>
      <c r="AR4" t="e">
        <f>"##RED_4_FIELD##"&amp;Tidtager!#REF!&amp;"##RED_4_FIELD##"</f>
        <v>#REF!</v>
      </c>
      <c r="AS4" t="e">
        <f>"##RED_4_FIELD##"&amp;Tidtager!#REF!&amp;"##RED_4_FIELD##"</f>
        <v>#REF!</v>
      </c>
      <c r="AT4" t="e">
        <f>"##RED_4_FIELD##"&amp;Tidtager!#REF!&amp;"##RED_4_FIELD##"</f>
        <v>#REF!</v>
      </c>
      <c r="AU4" t="e">
        <f>"##RED_4_FIELD##"&amp;Tidtager!#REF!&amp;"##RED_4_FIELD##"</f>
        <v>#REF!</v>
      </c>
      <c r="AV4" t="str">
        <f>"##RED_4_FIELD##"&amp;Tidtager!AU12&amp;"##RED_4_FIELD##"</f>
        <v>##RED_4_FIELD## ##RED_4_FIELD##</v>
      </c>
      <c r="AW4" t="str">
        <f>"##RED_4_FIELD##"&amp;Tidtager!AV12&amp;"##RED_4_FIELD##"</f>
        <v>##RED_4_FIELD####RED_4_FIELD##</v>
      </c>
      <c r="AX4" t="str">
        <f>"##RED_4_FIELD##"&amp;Tidtager!AW12&amp;"##RED_4_FIELD##"</f>
        <v>##RED_4_FIELD####RED_4_FIELD##</v>
      </c>
      <c r="AY4" t="str">
        <f>"##RED_4_FIELD##"&amp;Tidtager!AX12&amp;"##RED_4_FIELD##"</f>
        <v>##RED_4_FIELD####RED_4_FIELD##</v>
      </c>
      <c r="AZ4" t="str">
        <f>"##RED_4_FIELD##"&amp;Tidtager!AY12&amp;"##RED_4_FIELD##"</f>
        <v>##RED_4_FIELD##4##RED_4_FIELD##</v>
      </c>
    </row>
    <row r="5" spans="1:52" ht="12.75">
      <c r="A5" t="e">
        <f>"##RED_5_FIELD##"&amp;Tidtager!#REF!&amp;"##RED_5_FIELD##"</f>
        <v>#REF!</v>
      </c>
      <c r="B5" t="e">
        <f>"##RED_5_FIELD##"&amp;Tidtager!#REF!&amp;"##RED_5_FIELD##"</f>
        <v>#REF!</v>
      </c>
      <c r="C5" t="e">
        <f>"##RED_5_FIELD##"&amp;Tidtager!#REF!&amp;"##RED_5_FIELD##"</f>
        <v>#REF!</v>
      </c>
      <c r="D5" t="e">
        <f>"##RED_5_FIELD##"&amp;Tidtager!#REF!&amp;"##RED_5_FIELD##"</f>
        <v>#REF!</v>
      </c>
      <c r="E5" t="e">
        <f>"##RED_5_FIELD##"&amp;Tidtager!#REF!&amp;"##RED_5_FIELD##"</f>
        <v>#REF!</v>
      </c>
      <c r="F5" t="e">
        <f>"##RED_5_FIELD##"&amp;Tidtager!#REF!&amp;"##RED_5_FIELD##"</f>
        <v>#REF!</v>
      </c>
      <c r="G5" t="e">
        <f>"##RED_5_FIELD##"&amp;Tidtager!#REF!&amp;"##RED_5_FIELD##"</f>
        <v>#REF!</v>
      </c>
      <c r="H5" t="e">
        <f>"##RED_5_FIELD##"&amp;Tidtager!#REF!&amp;"##RED_5_FIELD##"</f>
        <v>#REF!</v>
      </c>
      <c r="I5" t="e">
        <f>"##RED_5_FIELD##"&amp;Tidtager!#REF!&amp;"##RED_5_FIELD##"</f>
        <v>#REF!</v>
      </c>
      <c r="J5" t="e">
        <f>"##RED_5_FIELD##"&amp;Tidtager!#REF!&amp;"##RED_5_FIELD##"</f>
        <v>#REF!</v>
      </c>
      <c r="K5" t="e">
        <f>"##RED_5_FIELD##"&amp;Tidtager!#REF!&amp;"##RED_5_FIELD##"</f>
        <v>#REF!</v>
      </c>
      <c r="L5" t="e">
        <f>"##RED_5_FIELD##"&amp;Tidtager!#REF!&amp;"##RED_5_FIELD##"</f>
        <v>#REF!</v>
      </c>
      <c r="M5" t="e">
        <f>"##RED_5_FIELD##"&amp;Tidtager!#REF!&amp;"##RED_5_FIELD##"</f>
        <v>#REF!</v>
      </c>
      <c r="N5" t="e">
        <f>"##RED_5_FIELD##"&amp;Tidtager!#REF!&amp;"##RED_5_FIELD##"</f>
        <v>#REF!</v>
      </c>
      <c r="O5" t="e">
        <f>"##RED_5_FIELD##"&amp;Tidtager!#REF!&amp;"##RED_5_FIELD##"</f>
        <v>#REF!</v>
      </c>
      <c r="P5" t="e">
        <f>"##RED_5_FIELD##"&amp;Tidtager!#REF!&amp;"##RED_5_FIELD##"</f>
        <v>#REF!</v>
      </c>
      <c r="Q5" t="e">
        <f>"##RED_5_FIELD##"&amp;Tidtager!#REF!&amp;"##RED_5_FIELD##"</f>
        <v>#REF!</v>
      </c>
      <c r="R5" t="e">
        <f>"##RED_5_FIELD##"&amp;Tidtager!#REF!&amp;"##RED_5_FIELD##"</f>
        <v>#REF!</v>
      </c>
      <c r="S5" t="e">
        <f>"##RED_5_FIELD##"&amp;Tidtager!#REF!&amp;"##RED_5_FIELD##"</f>
        <v>#REF!</v>
      </c>
      <c r="T5" t="e">
        <f>"##RED_5_FIELD##"&amp;Tidtager!#REF!&amp;"##RED_5_FIELD##"</f>
        <v>#REF!</v>
      </c>
      <c r="U5" t="e">
        <f>"##RED_5_FIELD##"&amp;Tidtager!#REF!&amp;"##RED_5_FIELD##"</f>
        <v>#REF!</v>
      </c>
      <c r="V5" t="e">
        <f>"##RED_5_FIELD##"&amp;Tidtager!#REF!&amp;"##RED_5_FIELD##"</f>
        <v>#REF!</v>
      </c>
      <c r="W5" t="e">
        <f>"##RED_5_FIELD##"&amp;Tidtager!#REF!&amp;"##RED_5_FIELD##"</f>
        <v>#REF!</v>
      </c>
      <c r="X5" t="e">
        <f>"##RED_5_FIELD##"&amp;Tidtager!#REF!&amp;"##RED_5_FIELD##"</f>
        <v>#REF!</v>
      </c>
      <c r="Y5" t="e">
        <f>"##RED_5_FIELD##"&amp;Tidtager!#REF!&amp;"##RED_5_FIELD##"</f>
        <v>#REF!</v>
      </c>
      <c r="Z5" t="e">
        <f>"##RED_5_FIELD##"&amp;Tidtager!#REF!&amp;"##RED_5_FIELD##"</f>
        <v>#REF!</v>
      </c>
      <c r="AA5" t="e">
        <f>"##RED_5_FIELD##"&amp;Tidtager!#REF!&amp;"##RED_5_FIELD##"</f>
        <v>#REF!</v>
      </c>
      <c r="AB5" t="e">
        <f>"##RED_5_FIELD##"&amp;Tidtager!#REF!&amp;"##RED_5_FIELD##"</f>
        <v>#REF!</v>
      </c>
      <c r="AC5" t="e">
        <f>"##RED_5_FIELD##"&amp;Tidtager!#REF!&amp;"##RED_5_FIELD##"</f>
        <v>#REF!</v>
      </c>
      <c r="AD5" t="e">
        <f>"##RED_5_FIELD##"&amp;Tidtager!#REF!&amp;"##RED_5_FIELD##"</f>
        <v>#REF!</v>
      </c>
      <c r="AE5" t="e">
        <f>"##RED_5_FIELD##"&amp;Tidtager!#REF!&amp;"##RED_5_FIELD##"</f>
        <v>#REF!</v>
      </c>
      <c r="AF5" t="e">
        <f>"##RED_5_FIELD##"&amp;Tidtager!#REF!&amp;"##RED_5_FIELD##"</f>
        <v>#REF!</v>
      </c>
      <c r="AG5" t="e">
        <f>"##RED_5_FIELD##"&amp;Tidtager!#REF!&amp;"##RED_5_FIELD##"</f>
        <v>#REF!</v>
      </c>
      <c r="AH5" t="e">
        <f>"##RED_5_FIELD##"&amp;Tidtager!#REF!&amp;"##RED_5_FIELD##"</f>
        <v>#REF!</v>
      </c>
      <c r="AI5" t="e">
        <f>"##RED_5_FIELD##"&amp;Tidtager!#REF!&amp;"##RED_5_FIELD##"</f>
        <v>#REF!</v>
      </c>
      <c r="AJ5" t="e">
        <f>"##RED_5_FIELD##"&amp;Tidtager!#REF!&amp;"##RED_5_FIELD##"</f>
        <v>#REF!</v>
      </c>
      <c r="AK5" t="e">
        <f>"##RED_5_FIELD##"&amp;Tidtager!#REF!&amp;"##RED_5_FIELD##"</f>
        <v>#REF!</v>
      </c>
      <c r="AL5" t="e">
        <f>"##RED_5_FIELD##"&amp;Tidtager!#REF!&amp;"##RED_5_FIELD##"</f>
        <v>#REF!</v>
      </c>
      <c r="AM5" t="e">
        <f>"##RED_5_FIELD##"&amp;Tidtager!#REF!&amp;"##RED_5_FIELD##"</f>
        <v>#REF!</v>
      </c>
      <c r="AN5" t="e">
        <f>"##RED_5_FIELD##"&amp;Tidtager!#REF!&amp;"##RED_5_FIELD##"</f>
        <v>#REF!</v>
      </c>
      <c r="AO5" t="e">
        <f>"##RED_5_FIELD##"&amp;Tidtager!#REF!&amp;"##RED_5_FIELD##"</f>
        <v>#REF!</v>
      </c>
      <c r="AP5" t="e">
        <f>"##RED_5_FIELD##"&amp;Tidtager!#REF!&amp;"##RED_5_FIELD##"</f>
        <v>#REF!</v>
      </c>
      <c r="AQ5" t="e">
        <f>"##RED_5_FIELD##"&amp;Tidtager!#REF!&amp;"##RED_5_FIELD##"</f>
        <v>#REF!</v>
      </c>
      <c r="AR5" t="e">
        <f>"##RED_5_FIELD##"&amp;Tidtager!#REF!&amp;"##RED_5_FIELD##"</f>
        <v>#REF!</v>
      </c>
      <c r="AS5" t="e">
        <f>"##RED_5_FIELD##"&amp;Tidtager!#REF!&amp;"##RED_5_FIELD##"</f>
        <v>#REF!</v>
      </c>
      <c r="AT5" t="e">
        <f>"##RED_5_FIELD##"&amp;Tidtager!#REF!&amp;"##RED_5_FIELD##"</f>
        <v>#REF!</v>
      </c>
      <c r="AU5" t="e">
        <f>"##RED_5_FIELD##"&amp;Tidtager!#REF!&amp;"##RED_5_FIELD##"</f>
        <v>#REF!</v>
      </c>
      <c r="AV5" t="e">
        <f>"##RED_5_FIELD##"&amp;Tidtager!#REF!&amp;"##RED_5_FIELD##"</f>
        <v>#REF!</v>
      </c>
      <c r="AW5" t="e">
        <f>"##RED_5_FIELD##"&amp;Tidtager!#REF!&amp;"##RED_5_FIELD##"</f>
        <v>#REF!</v>
      </c>
      <c r="AX5" t="e">
        <f>"##RED_5_FIELD##"&amp;Tidtager!#REF!&amp;"##RED_5_FIELD##"</f>
        <v>#REF!</v>
      </c>
      <c r="AY5" t="e">
        <f>"##RED_5_FIELD##"&amp;Tidtager!#REF!&amp;"##RED_5_FIELD##"</f>
        <v>#REF!</v>
      </c>
      <c r="AZ5" t="e">
        <f>"##RED_5_FIELD##"&amp;Tidtager!#REF!&amp;"##RED_5_FIELD##"</f>
        <v>#REF!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e">
        <f>"##BLUE_1_FIELD##"&amp;Tidtager!#REF!&amp;"##BLUE_1_FIELD##"</f>
        <v>#REF!</v>
      </c>
      <c r="P7" t="e">
        <f>"##BLUE_1_FIELD##"&amp;Tidtager!#REF!&amp;"##BLUE_1_FIELD##"</f>
        <v>#REF!</v>
      </c>
      <c r="Q7" t="str">
        <f>"##BLUE_1_FIELD##"&amp;Tidtager!Q17&amp;"##BLUE_1_FIELD##"</f>
        <v>##BLUE_1_FIELD####BLUE_1_FIELD##</v>
      </c>
      <c r="R7" t="str">
        <f>"##BLUE_1_FIELD##"&amp;Tidtager!R17&amp;"##BLUE_1_FIELD##"</f>
        <v>##BLUE_1_FIELD####BLUE_1_FIELD##</v>
      </c>
      <c r="S7" t="str">
        <f>"##BLUE_1_FIELD##"&amp;Tidtager!S17&amp;"##BLUE_1_FIELD##"</f>
        <v>##BLUE_1_FIELD####BLUE_1_FIELD##</v>
      </c>
      <c r="T7" t="str">
        <f>"##BLUE_1_FIELD##"&amp;Tidtager!T17&amp;"##BLUE_1_FIELD##"</f>
        <v>##BLUE_1_FIELD##4##BLUE_1_FIELD##</v>
      </c>
      <c r="U7" t="str">
        <f>"##BLUE_1_FIELD##"&amp;Tidtager!U17&amp;"##BLUE_1_FIELD##"</f>
        <v>##BLUE_1_FIELD####BLUE_1_FIELD##</v>
      </c>
      <c r="V7" t="str">
        <f>"##BLUE_1_FIELD##"&amp;Tidtager!V17&amp;"##BLUE_1_FIELD##"</f>
        <v>##BLUE_1_FIELD####BLUE_1_FIELD##</v>
      </c>
      <c r="W7" t="str">
        <f>"##BLUE_1_FIELD##"&amp;Tidtager!W17&amp;"##BLUE_1_FIELD##"</f>
        <v>##BLUE_1_FIELD####BLUE_1_FIELD##</v>
      </c>
      <c r="X7" t="str">
        <f>"##BLUE_1_FIELD##"&amp;Tidtager!X17&amp;"##BLUE_1_FIELD##"</f>
        <v>##BLUE_1_FIELD####BLUE_1_FIELD##</v>
      </c>
      <c r="Y7" t="str">
        <f>"##BLUE_1_FIELD##"&amp;Tidtager!Y17&amp;"##BLUE_1_FIELD##"</f>
        <v>##BLUE_1_FIELD####BLUE_1_FIELD##</v>
      </c>
      <c r="Z7" t="str">
        <f>"##BLUE_1_FIELD##"&amp;Tidtager!Z17&amp;"##BLUE_1_FIELD##"</f>
        <v>##BLUE_1_FIELD####BLUE_1_FIELD##</v>
      </c>
      <c r="AA7" t="str">
        <f>"##BLUE_1_FIELD##"&amp;Tidtager!AA17&amp;"##BLUE_1_FIELD##"</f>
        <v>##BLUE_1_FIELD####BLUE_1_FIELD##</v>
      </c>
      <c r="AB7" t="str">
        <f>"##BLUE_1_FIELD##"&amp;Tidtager!AB17&amp;"##BLUE_1_FIELD##"</f>
        <v>##BLUE_1_FIELD####BLUE_1_FIELD##</v>
      </c>
      <c r="AC7" t="str">
        <f>"##BLUE_1_FIELD##"&amp;Tidtager!AC17&amp;"##BLUE_1_FIELD##"</f>
        <v>##BLUE_1_FIELD####BLUE_1_FIELD##</v>
      </c>
      <c r="AD7" t="str">
        <f>"##BLUE_1_FIELD##"&amp;Tidtager!AD17&amp;"##BLUE_1_FIELD##"</f>
        <v>##BLUE_1_FIELD##1##BLUE_1_FIELD##</v>
      </c>
      <c r="AE7" t="str">
        <f>"##BLUE_1_FIELD##"&amp;Tidtager!AE17&amp;"##BLUE_1_FIELD##"</f>
        <v>##BLUE_1_FIELD####BLUE_1_FIELD##</v>
      </c>
      <c r="AF7" t="str">
        <f>"##BLUE_1_FIELD##"&amp;Tidtager!AF17&amp;"##BLUE_1_FIELD##"</f>
        <v>##BLUE_1_FIELD####BLUE_1_FIELD##</v>
      </c>
      <c r="AG7" t="e">
        <f>"##BLUE_1_FIELD##"&amp;Tidtager!#REF!&amp;"##BLUE_1_FIELD##"</f>
        <v>#REF!</v>
      </c>
      <c r="AH7" t="e">
        <f>"##BLUE_1_FIELD##"&amp;Tidtager!#REF!&amp;"##BLUE_1_FIELD##"</f>
        <v>#REF!</v>
      </c>
      <c r="AI7" t="str">
        <f>"##BLUE_1_FIELD##"&amp;Tidtager!AG17&amp;"##BLUE_1_FIELD##"</f>
        <v>##BLUE_1_FIELD####BLUE_1_FIELD##</v>
      </c>
      <c r="AJ7" t="str">
        <f>"##BLUE_1_FIELD##"&amp;Tidtager!AH17&amp;"##BLUE_1_FIELD##"</f>
        <v>##BLUE_1_FIELD####BLUE_1_FIELD##</v>
      </c>
      <c r="AK7" t="str">
        <f>"##BLUE_1_FIELD##"&amp;Tidtager!AI17&amp;"##BLUE_1_FIELD##"</f>
        <v>##BLUE_1_FIELD####BLUE_1_FIELD##</v>
      </c>
      <c r="AL7" t="str">
        <f>"##BLUE_1_FIELD##"&amp;Tidtager!AJ17&amp;"##BLUE_1_FIELD##"</f>
        <v>##BLUE_1_FIELD####BLUE_1_FIELD##</v>
      </c>
      <c r="AM7" t="str">
        <f>"##BLUE_1_FIELD##"&amp;Tidtager!AK17&amp;"##BLUE_1_FIELD##"</f>
        <v>##BLUE_1_FIELD####BLUE_1_FIELD##</v>
      </c>
      <c r="AN7" t="str">
        <f>"##BLUE_1_FIELD##"&amp;Tidtager!AL17&amp;"##BLUE_1_FIELD##"</f>
        <v>##BLUE_1_FIELD####BLUE_1_FIELD##</v>
      </c>
      <c r="AO7" t="str">
        <f>"##BLUE_1_FIELD##"&amp;Tidtager!AM17&amp;"##BLUE_1_FIELD##"</f>
        <v>##BLUE_1_FIELD####BLUE_1_FIELD##</v>
      </c>
      <c r="AP7" t="str">
        <f>"##BLUE_1_FIELD##"&amp;Tidtager!AN17&amp;"##BLUE_1_FIELD##"</f>
        <v>##BLUE_1_FIELD##3##BLUE_1_FIELD##</v>
      </c>
      <c r="AQ7" t="e">
        <f>"##BLUE_1_FIELD##"&amp;Tidtager!#REF!&amp;"##BLUE_1_FIELD##"</f>
        <v>#REF!</v>
      </c>
      <c r="AR7" t="e">
        <f>"##BLUE_1_FIELD##"&amp;Tidtager!#REF!&amp;"##BLUE_1_FIELD##"</f>
        <v>#REF!</v>
      </c>
      <c r="AS7" t="e">
        <f>"##BLUE_1_FIELD##"&amp;Tidtager!#REF!&amp;"##BLUE_1_FIELD##"</f>
        <v>#REF!</v>
      </c>
      <c r="AT7" t="e">
        <f>"##BLUE_1_FIELD##"&amp;Tidtager!#REF!&amp;"##BLUE_1_FIELD##"</f>
        <v>#REF!</v>
      </c>
      <c r="AU7" t="e">
        <f>"##BLUE_1_FIELD##"&amp;Tidtager!#REF!&amp;"##BLUE_1_FIELD##"</f>
        <v>#REF!</v>
      </c>
      <c r="AV7" t="str">
        <f>"##BLUE_1_FIELD##"&amp;Tidtager!AU17&amp;"##BLUE_1_FIELD##"</f>
        <v>##BLUE_1_FIELD## ##BLUE_1_FIELD##</v>
      </c>
      <c r="AW7" t="str">
        <f>"##BLUE_1_FIELD##"&amp;Tidtager!AV17&amp;"##BLUE_1_FIELD##"</f>
        <v>##BLUE_1_FIELD####BLUE_1_FIELD##</v>
      </c>
      <c r="AX7" t="str">
        <f>"##BLUE_1_FIELD##"&amp;Tidtager!AW17&amp;"##BLUE_1_FIELD##"</f>
        <v>##BLUE_1_FIELD####BLUE_1_FIELD##</v>
      </c>
      <c r="AY7" t="str">
        <f>"##BLUE_1_FIELD##"&amp;Tidtager!AX17&amp;"##BLUE_1_FIELD##"</f>
        <v>##BLUE_1_FIELD####BLUE_1_FIELD##</v>
      </c>
      <c r="AZ7" t="str">
        <f>"##BLUE_1_FIELD##"&amp;Tidtager!AY17&amp;"##BLUE_1_FIELD##"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e">
        <f>"##BLUE_2_FIELD##"&amp;Tidtager!#REF!&amp;"##BLUE_2_FIELD##"</f>
        <v>#REF!</v>
      </c>
      <c r="P8" t="e">
        <f>"##BLUE_2_FIELD##"&amp;Tidtager!#REF!&amp;"##BLUE_2_FIELD##"</f>
        <v>#REF!</v>
      </c>
      <c r="Q8" t="str">
        <f>"##BLUE_2_FIELD##"&amp;Tidtager!Q18&amp;"##BLUE_2_FIELD##"</f>
        <v>##BLUE_2_FIELD####BLUE_2_FIELD##</v>
      </c>
      <c r="R8" t="str">
        <f>"##BLUE_2_FIELD##"&amp;Tidtager!R18&amp;"##BLUE_2_FIELD##"</f>
        <v>##BLUE_2_FIELD##3##BLUE_2_FIELD##</v>
      </c>
      <c r="S8" t="str">
        <f>"##BLUE_2_FIELD##"&amp;Tidtager!S18&amp;"##BLUE_2_FIELD##"</f>
        <v>##BLUE_2_FIELD####BLUE_2_FIELD##</v>
      </c>
      <c r="T8" t="str">
        <f>"##BLUE_2_FIELD##"&amp;Tidtager!T18&amp;"##BLUE_2_FIELD##"</f>
        <v>##BLUE_2_FIELD####BLUE_2_FIELD##</v>
      </c>
      <c r="U8" t="str">
        <f>"##BLUE_2_FIELD##"&amp;Tidtager!U18&amp;"##BLUE_2_FIELD##"</f>
        <v>##BLUE_2_FIELD####BLUE_2_FIELD##</v>
      </c>
      <c r="V8" t="str">
        <f>"##BLUE_2_FIELD##"&amp;Tidtager!V18&amp;"##BLUE_2_FIELD##"</f>
        <v>##BLUE_2_FIELD####BLUE_2_FIELD##</v>
      </c>
      <c r="W8" t="str">
        <f>"##BLUE_2_FIELD##"&amp;Tidtager!W18&amp;"##BLUE_2_FIELD##"</f>
        <v>##BLUE_2_FIELD####BLUE_2_FIELD##</v>
      </c>
      <c r="X8" t="str">
        <f>"##BLUE_2_FIELD##"&amp;Tidtager!X18&amp;"##BLUE_2_FIELD##"</f>
        <v>##BLUE_2_FIELD####BLUE_2_FIELD##</v>
      </c>
      <c r="Y8" t="str">
        <f>"##BLUE_2_FIELD##"&amp;Tidtager!Y18&amp;"##BLUE_2_FIELD##"</f>
        <v>##BLUE_2_FIELD####BLUE_2_FIELD##</v>
      </c>
      <c r="Z8" t="str">
        <f>"##BLUE_2_FIELD##"&amp;Tidtager!Z18&amp;"##BLUE_2_FIELD##"</f>
        <v>##BLUE_2_FIELD####BLUE_2_FIELD##</v>
      </c>
      <c r="AA8" t="str">
        <f>"##BLUE_2_FIELD##"&amp;Tidtager!AA18&amp;"##BLUE_2_FIELD##"</f>
        <v>##BLUE_2_FIELD####BLUE_2_FIELD##</v>
      </c>
      <c r="AB8" t="str">
        <f>"##BLUE_2_FIELD##"&amp;Tidtager!AB18&amp;"##BLUE_2_FIELD##"</f>
        <v>##BLUE_2_FIELD####BLUE_2_FIELD##</v>
      </c>
      <c r="AC8" t="str">
        <f>"##BLUE_2_FIELD##"&amp;Tidtager!AC18&amp;"##BLUE_2_FIELD##"</f>
        <v>##BLUE_2_FIELD####BLUE_2_FIELD##</v>
      </c>
      <c r="AD8" t="str">
        <f>"##BLUE_2_FIELD##"&amp;Tidtager!AD18&amp;"##BLUE_2_FIELD##"</f>
        <v>##BLUE_2_FIELD####BLUE_2_FIELD##</v>
      </c>
      <c r="AE8" t="str">
        <f>"##BLUE_2_FIELD##"&amp;Tidtager!AE18&amp;"##BLUE_2_FIELD##"</f>
        <v>##BLUE_2_FIELD####BLUE_2_FIELD##</v>
      </c>
      <c r="AF8" t="str">
        <f>"##BLUE_2_FIELD##"&amp;Tidtager!AF18&amp;"##BLUE_2_FIELD##"</f>
        <v>##BLUE_2_FIELD##2##BLUE_2_FIELD##</v>
      </c>
      <c r="AG8" t="e">
        <f>"##BLUE_2_FIELD##"&amp;Tidtager!#REF!&amp;"##BLUE_2_FIELD##"</f>
        <v>#REF!</v>
      </c>
      <c r="AH8" t="e">
        <f>"##BLUE_2_FIELD##"&amp;Tidtager!#REF!&amp;"##BLUE_2_FIELD##"</f>
        <v>#REF!</v>
      </c>
      <c r="AI8" t="str">
        <f>"##BLUE_2_FIELD##"&amp;Tidtager!AG18&amp;"##BLUE_2_FIELD##"</f>
        <v>##BLUE_2_FIELD####BLUE_2_FIELD##</v>
      </c>
      <c r="AJ8" t="str">
        <f>"##BLUE_2_FIELD##"&amp;Tidtager!AH18&amp;"##BLUE_2_FIELD##"</f>
        <v>##BLUE_2_FIELD####BLUE_2_FIELD##</v>
      </c>
      <c r="AK8" t="str">
        <f>"##BLUE_2_FIELD##"&amp;Tidtager!AI18&amp;"##BLUE_2_FIELD##"</f>
        <v>##BLUE_2_FIELD####BLUE_2_FIELD##</v>
      </c>
      <c r="AL8" t="str">
        <f>"##BLUE_2_FIELD##"&amp;Tidtager!AJ18&amp;"##BLUE_2_FIELD##"</f>
        <v>##BLUE_2_FIELD####BLUE_2_FIELD##</v>
      </c>
      <c r="AM8" t="str">
        <f>"##BLUE_2_FIELD##"&amp;Tidtager!AK18&amp;"##BLUE_2_FIELD##"</f>
        <v>##BLUE_2_FIELD####BLUE_2_FIELD##</v>
      </c>
      <c r="AN8" t="str">
        <f>"##BLUE_2_FIELD##"&amp;Tidtager!AL18&amp;"##BLUE_2_FIELD##"</f>
        <v>##BLUE_2_FIELD##4##BLUE_2_FIELD##</v>
      </c>
      <c r="AO8" t="str">
        <f>"##BLUE_2_FIELD##"&amp;Tidtager!AM18&amp;"##BLUE_2_FIELD##"</f>
        <v>##BLUE_2_FIELD####BLUE_2_FIELD##</v>
      </c>
      <c r="AP8" t="str">
        <f>"##BLUE_2_FIELD##"&amp;Tidtager!AN18&amp;"##BLUE_2_FIELD##"</f>
        <v>##BLUE_2_FIELD####BLUE_2_FIELD##</v>
      </c>
      <c r="AQ8" t="e">
        <f>"##BLUE_2_FIELD##"&amp;Tidtager!#REF!&amp;"##BLUE_2_FIELD##"</f>
        <v>#REF!</v>
      </c>
      <c r="AR8" t="e">
        <f>"##BLUE_2_FIELD##"&amp;Tidtager!#REF!&amp;"##BLUE_2_FIELD##"</f>
        <v>#REF!</v>
      </c>
      <c r="AS8" t="e">
        <f>"##BLUE_2_FIELD##"&amp;Tidtager!#REF!&amp;"##BLUE_2_FIELD##"</f>
        <v>#REF!</v>
      </c>
      <c r="AT8" t="e">
        <f>"##BLUE_2_FIELD##"&amp;Tidtager!#REF!&amp;"##BLUE_2_FIELD##"</f>
        <v>#REF!</v>
      </c>
      <c r="AU8" t="e">
        <f>"##BLUE_2_FIELD##"&amp;Tidtager!#REF!&amp;"##BLUE_2_FIELD##"</f>
        <v>#REF!</v>
      </c>
      <c r="AV8" t="str">
        <f>"##BLUE_2_FIELD##"&amp;Tidtager!AU18&amp;"##BLUE_2_FIELD##"</f>
        <v>##BLUE_2_FIELD## ##BLUE_2_FIELD##</v>
      </c>
      <c r="AW8" t="str">
        <f>"##BLUE_2_FIELD##"&amp;Tidtager!AV18&amp;"##BLUE_2_FIELD##"</f>
        <v>##BLUE_2_FIELD####BLUE_2_FIELD##</v>
      </c>
      <c r="AX8" t="str">
        <f>"##BLUE_2_FIELD##"&amp;Tidtager!AW18&amp;"##BLUE_2_FIELD##"</f>
        <v>##BLUE_2_FIELD####BLUE_2_FIELD##</v>
      </c>
      <c r="AY8" t="str">
        <f>"##BLUE_2_FIELD##"&amp;Tidtager!AX18&amp;"##BLUE_2_FIELD##"</f>
        <v>##BLUE_2_FIELD####BLUE_2_FIELD##</v>
      </c>
      <c r="AZ8" t="str">
        <f>"##BLUE_2_FIELD##"&amp;Tidtager!AY18&amp;"##BLUE_2_FIELD##"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e">
        <f>"##BLUE_3_FIELD##"&amp;Tidtager!#REF!&amp;"##BLUE_3_FIELD##"</f>
        <v>#REF!</v>
      </c>
      <c r="P9" t="e">
        <f>"##BLUE_3_FIELD##"&amp;Tidtager!#REF!&amp;"##BLUE_3_FIELD##"</f>
        <v>#REF!</v>
      </c>
      <c r="Q9" t="str">
        <f>"##BLUE_3_FIELD##"&amp;Tidtager!Q19&amp;"##BLUE_3_FIELD##"</f>
        <v>##BLUE_3_FIELD####BLUE_3_FIELD##</v>
      </c>
      <c r="R9" t="str">
        <f>"##BLUE_3_FIELD##"&amp;Tidtager!R19&amp;"##BLUE_3_FIELD##"</f>
        <v>##BLUE_3_FIELD####BLUE_3_FIELD##</v>
      </c>
      <c r="S9" t="str">
        <f>"##BLUE_3_FIELD##"&amp;Tidtager!S19&amp;"##BLUE_3_FIELD##"</f>
        <v>##BLUE_3_FIELD####BLUE_3_FIELD##</v>
      </c>
      <c r="T9" t="str">
        <f>"##BLUE_3_FIELD##"&amp;Tidtager!T19&amp;"##BLUE_3_FIELD##"</f>
        <v>##BLUE_3_FIELD####BLUE_3_FIELD##</v>
      </c>
      <c r="U9" t="str">
        <f>"##BLUE_3_FIELD##"&amp;Tidtager!U19&amp;"##BLUE_3_FIELD##"</f>
        <v>##BLUE_3_FIELD####BLUE_3_FIELD##</v>
      </c>
      <c r="V9" t="str">
        <f>"##BLUE_3_FIELD##"&amp;Tidtager!V19&amp;"##BLUE_3_FIELD##"</f>
        <v>##BLUE_3_FIELD##3##BLUE_3_FIELD##</v>
      </c>
      <c r="W9" t="str">
        <f>"##BLUE_3_FIELD##"&amp;Tidtager!W19&amp;"##BLUE_3_FIELD##"</f>
        <v>##BLUE_3_FIELD####BLUE_3_FIELD##</v>
      </c>
      <c r="X9" t="str">
        <f>"##BLUE_3_FIELD##"&amp;Tidtager!X19&amp;"##BLUE_3_FIELD##"</f>
        <v>##BLUE_3_FIELD####BLUE_3_FIELD##</v>
      </c>
      <c r="Y9" t="str">
        <f>"##BLUE_3_FIELD##"&amp;Tidtager!Y19&amp;"##BLUE_3_FIELD##"</f>
        <v>##BLUE_3_FIELD####BLUE_3_FIELD##</v>
      </c>
      <c r="Z9" t="str">
        <f>"##BLUE_3_FIELD##"&amp;Tidtager!Z19&amp;"##BLUE_3_FIELD##"</f>
        <v>##BLUE_3_FIELD####BLUE_3_FIELD##</v>
      </c>
      <c r="AA9" t="str">
        <f>"##BLUE_3_FIELD##"&amp;Tidtager!AA19&amp;"##BLUE_3_FIELD##"</f>
        <v>##BLUE_3_FIELD####BLUE_3_FIELD##</v>
      </c>
      <c r="AB9" t="str">
        <f>"##BLUE_3_FIELD##"&amp;Tidtager!AB19&amp;"##BLUE_3_FIELD##"</f>
        <v>##BLUE_3_FIELD##2##BLUE_3_FIELD##</v>
      </c>
      <c r="AC9" t="str">
        <f>"##BLUE_3_FIELD##"&amp;Tidtager!AC19&amp;"##BLUE_3_FIELD##"</f>
        <v>##BLUE_3_FIELD####BLUE_3_FIELD##</v>
      </c>
      <c r="AD9" t="str">
        <f>"##BLUE_3_FIELD##"&amp;Tidtager!AD19&amp;"##BLUE_3_FIELD##"</f>
        <v>##BLUE_3_FIELD####BLUE_3_FIELD##</v>
      </c>
      <c r="AE9" t="str">
        <f>"##BLUE_3_FIELD##"&amp;Tidtager!AE19&amp;"##BLUE_3_FIELD##"</f>
        <v>##BLUE_3_FIELD####BLUE_3_FIELD##</v>
      </c>
      <c r="AF9" t="str">
        <f>"##BLUE_3_FIELD##"&amp;Tidtager!AF19&amp;"##BLUE_3_FIELD##"</f>
        <v>##BLUE_3_FIELD####BLUE_3_FIELD##</v>
      </c>
      <c r="AG9" t="e">
        <f>"##BLUE_3_FIELD##"&amp;Tidtager!#REF!&amp;"##BLUE_3_FIELD##"</f>
        <v>#REF!</v>
      </c>
      <c r="AH9" t="e">
        <f>"##BLUE_3_FIELD##"&amp;Tidtager!#REF!&amp;"##BLUE_3_FIELD##"</f>
        <v>#REF!</v>
      </c>
      <c r="AI9" t="str">
        <f>"##BLUE_3_FIELD##"&amp;Tidtager!AG19&amp;"##BLUE_3_FIELD##"</f>
        <v>##BLUE_3_FIELD####BLUE_3_FIELD##</v>
      </c>
      <c r="AJ9" t="str">
        <f>"##BLUE_3_FIELD##"&amp;Tidtager!AH19&amp;"##BLUE_3_FIELD##"</f>
        <v>##BLUE_3_FIELD####BLUE_3_FIELD##</v>
      </c>
      <c r="AK9" t="str">
        <f>"##BLUE_3_FIELD##"&amp;Tidtager!AI19&amp;"##BLUE_3_FIELD##"</f>
        <v>##BLUE_3_FIELD####BLUE_3_FIELD##</v>
      </c>
      <c r="AL9" t="str">
        <f>"##BLUE_3_FIELD##"&amp;Tidtager!AJ19&amp;"##BLUE_3_FIELD##"</f>
        <v>##BLUE_3_FIELD##4##BLUE_3_FIELD##</v>
      </c>
      <c r="AM9" t="str">
        <f>"##BLUE_3_FIELD##"&amp;Tidtager!AK19&amp;"##BLUE_3_FIELD##"</f>
        <v>##BLUE_3_FIELD####BLUE_3_FIELD##</v>
      </c>
      <c r="AN9" t="str">
        <f>"##BLUE_3_FIELD##"&amp;Tidtager!AL19&amp;"##BLUE_3_FIELD##"</f>
        <v>##BLUE_3_FIELD####BLUE_3_FIELD##</v>
      </c>
      <c r="AO9" t="str">
        <f>"##BLUE_3_FIELD##"&amp;Tidtager!AM19&amp;"##BLUE_3_FIELD##"</f>
        <v>##BLUE_3_FIELD####BLUE_3_FIELD##</v>
      </c>
      <c r="AP9" t="str">
        <f>"##BLUE_3_FIELD##"&amp;Tidtager!AN19&amp;"##BLUE_3_FIELD##"</f>
        <v>##BLUE_3_FIELD####BLUE_3_FIELD##</v>
      </c>
      <c r="AQ9" t="e">
        <f>"##BLUE_3_FIELD##"&amp;Tidtager!#REF!&amp;"##BLUE_3_FIELD##"</f>
        <v>#REF!</v>
      </c>
      <c r="AR9" t="e">
        <f>"##BLUE_3_FIELD##"&amp;Tidtager!#REF!&amp;"##BLUE_3_FIELD##"</f>
        <v>#REF!</v>
      </c>
      <c r="AS9" t="e">
        <f>"##BLUE_3_FIELD##"&amp;Tidtager!#REF!&amp;"##BLUE_3_FIELD##"</f>
        <v>#REF!</v>
      </c>
      <c r="AT9" t="e">
        <f>"##BLUE_3_FIELD##"&amp;Tidtager!#REF!&amp;"##BLUE_3_FIELD##"</f>
        <v>#REF!</v>
      </c>
      <c r="AU9" t="e">
        <f>"##BLUE_3_FIELD##"&amp;Tidtager!#REF!&amp;"##BLUE_3_FIELD##"</f>
        <v>#REF!</v>
      </c>
      <c r="AV9" t="str">
        <f>"##BLUE_3_FIELD##"&amp;Tidtager!AU19&amp;"##BLUE_3_FIELD##"</f>
        <v>##BLUE_3_FIELD## ##BLUE_3_FIELD##</v>
      </c>
      <c r="AW9" t="str">
        <f>"##BLUE_3_FIELD##"&amp;Tidtager!AV19&amp;"##BLUE_3_FIELD##"</f>
        <v>##BLUE_3_FIELD####BLUE_3_FIELD##</v>
      </c>
      <c r="AX9" t="str">
        <f>"##BLUE_3_FIELD##"&amp;Tidtager!AW19&amp;"##BLUE_3_FIELD##"</f>
        <v>##BLUE_3_FIELD####BLUE_3_FIELD##</v>
      </c>
      <c r="AY9" t="str">
        <f>"##BLUE_3_FIELD##"&amp;Tidtager!AX19&amp;"##BLUE_3_FIELD##"</f>
        <v>##BLUE_3_FIELD####BLUE_3_FIELD##</v>
      </c>
      <c r="AZ9" t="str">
        <f>"##BLUE_3_FIELD##"&amp;Tidtager!AY19&amp;"##BLUE_3_FIELD##"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e">
        <f>"##BLUE_4_FIELD##"&amp;Tidtager!#REF!&amp;"##BLUE_4_FIELD##"</f>
        <v>#REF!</v>
      </c>
      <c r="P10" t="e">
        <f>"##BLUE_4_FIELD##"&amp;Tidtager!#REF!&amp;"##BLUE_4_FIELD##"</f>
        <v>#REF!</v>
      </c>
      <c r="Q10" t="str">
        <f>"##BLUE_4_FIELD##"&amp;Tidtager!Q20&amp;"##BLUE_4_FIELD##"</f>
        <v>##BLUE_4_FIELD####BLUE_4_FIELD##</v>
      </c>
      <c r="R10" t="str">
        <f>"##BLUE_4_FIELD##"&amp;Tidtager!R20&amp;"##BLUE_4_FIELD##"</f>
        <v>##BLUE_4_FIELD####BLUE_4_FIELD##</v>
      </c>
      <c r="S10" t="str">
        <f>"##BLUE_4_FIELD##"&amp;Tidtager!S20&amp;"##BLUE_4_FIELD##"</f>
        <v>##BLUE_4_FIELD####BLUE_4_FIELD##</v>
      </c>
      <c r="T10" t="str">
        <f>"##BLUE_4_FIELD##"&amp;Tidtager!T20&amp;"##BLUE_4_FIELD##"</f>
        <v>##BLUE_4_FIELD####BLUE_4_FIELD##</v>
      </c>
      <c r="U10" t="str">
        <f>"##BLUE_4_FIELD##"&amp;Tidtager!U20&amp;"##BLUE_4_FIELD##"</f>
        <v>##BLUE_4_FIELD####BLUE_4_FIELD##</v>
      </c>
      <c r="V10" t="str">
        <f>"##BLUE_4_FIELD##"&amp;Tidtager!V20&amp;"##BLUE_4_FIELD##"</f>
        <v>##BLUE_4_FIELD####BLUE_4_FIELD##</v>
      </c>
      <c r="W10" t="str">
        <f>"##BLUE_4_FIELD##"&amp;Tidtager!W20&amp;"##BLUE_4_FIELD##"</f>
        <v>##BLUE_4_FIELD####BLUE_4_FIELD##</v>
      </c>
      <c r="X10" t="str">
        <f>"##BLUE_4_FIELD##"&amp;Tidtager!X20&amp;"##BLUE_4_FIELD##"</f>
        <v>##BLUE_4_FIELD##4##BLUE_4_FIELD##</v>
      </c>
      <c r="Y10" t="str">
        <f>"##BLUE_4_FIELD##"&amp;Tidtager!Y20&amp;"##BLUE_4_FIELD##"</f>
        <v>##BLUE_4_FIELD####BLUE_4_FIELD##</v>
      </c>
      <c r="Z10" t="str">
        <f>"##BLUE_4_FIELD##"&amp;Tidtager!Z20&amp;"##BLUE_4_FIELD##"</f>
        <v>##BLUE_4_FIELD##1##BLUE_4_FIELD##</v>
      </c>
      <c r="AA10" t="str">
        <f>"##BLUE_4_FIELD##"&amp;Tidtager!AA20&amp;"##BLUE_4_FIELD##"</f>
        <v>##BLUE_4_FIELD####BLUE_4_FIELD##</v>
      </c>
      <c r="AB10" t="str">
        <f>"##BLUE_4_FIELD##"&amp;Tidtager!AB20&amp;"##BLUE_4_FIELD##"</f>
        <v>##BLUE_4_FIELD####BLUE_4_FIELD##</v>
      </c>
      <c r="AC10" t="str">
        <f>"##BLUE_4_FIELD##"&amp;Tidtager!AC20&amp;"##BLUE_4_FIELD##"</f>
        <v>##BLUE_4_FIELD####BLUE_4_FIELD##</v>
      </c>
      <c r="AD10" t="str">
        <f>"##BLUE_4_FIELD##"&amp;Tidtager!AD20&amp;"##BLUE_4_FIELD##"</f>
        <v>##BLUE_4_FIELD####BLUE_4_FIELD##</v>
      </c>
      <c r="AE10" t="str">
        <f>"##BLUE_4_FIELD##"&amp;Tidtager!AE20&amp;"##BLUE_4_FIELD##"</f>
        <v>##BLUE_4_FIELD####BLUE_4_FIELD##</v>
      </c>
      <c r="AF10" t="str">
        <f>"##BLUE_4_FIELD##"&amp;Tidtager!AF20&amp;"##BLUE_4_FIELD##"</f>
        <v>##BLUE_4_FIELD####BLUE_4_FIELD##</v>
      </c>
      <c r="AG10" t="e">
        <f>"##BLUE_4_FIELD##"&amp;Tidtager!#REF!&amp;"##BLUE_4_FIELD##"</f>
        <v>#REF!</v>
      </c>
      <c r="AH10" t="e">
        <f>"##BLUE_4_FIELD##"&amp;Tidtager!#REF!&amp;"##BLUE_4_FIELD##"</f>
        <v>#REF!</v>
      </c>
      <c r="AI10" t="str">
        <f>"##BLUE_4_FIELD##"&amp;Tidtager!AG20&amp;"##BLUE_4_FIELD##"</f>
        <v>##BLUE_4_FIELD####BLUE_4_FIELD##</v>
      </c>
      <c r="AJ10" t="str">
        <f>"##BLUE_4_FIELD##"&amp;Tidtager!AH20&amp;"##BLUE_4_FIELD##"</f>
        <v>##BLUE_4_FIELD##2##BLUE_4_FIELD##</v>
      </c>
      <c r="AK10" t="str">
        <f>"##BLUE_4_FIELD##"&amp;Tidtager!AI20&amp;"##BLUE_4_FIELD##"</f>
        <v>##BLUE_4_FIELD####BLUE_4_FIELD##</v>
      </c>
      <c r="AL10" t="str">
        <f>"##BLUE_4_FIELD##"&amp;Tidtager!AJ20&amp;"##BLUE_4_FIELD##"</f>
        <v>##BLUE_4_FIELD####BLUE_4_FIELD##</v>
      </c>
      <c r="AM10" t="str">
        <f>"##BLUE_4_FIELD##"&amp;Tidtager!AK20&amp;"##BLUE_4_FIELD##"</f>
        <v>##BLUE_4_FIELD####BLUE_4_FIELD##</v>
      </c>
      <c r="AN10" t="str">
        <f>"##BLUE_4_FIELD##"&amp;Tidtager!AL20&amp;"##BLUE_4_FIELD##"</f>
        <v>##BLUE_4_FIELD####BLUE_4_FIELD##</v>
      </c>
      <c r="AO10" t="str">
        <f>"##BLUE_4_FIELD##"&amp;Tidtager!AM20&amp;"##BLUE_4_FIELD##"</f>
        <v>##BLUE_4_FIELD####BLUE_4_FIELD##</v>
      </c>
      <c r="AP10" t="str">
        <f>"##BLUE_4_FIELD##"&amp;Tidtager!AN20&amp;"##BLUE_4_FIELD##"</f>
        <v>##BLUE_4_FIELD####BLUE_4_FIELD##</v>
      </c>
      <c r="AQ10" t="e">
        <f>"##BLUE_4_FIELD##"&amp;Tidtager!#REF!&amp;"##BLUE_4_FIELD##"</f>
        <v>#REF!</v>
      </c>
      <c r="AR10" t="e">
        <f>"##BLUE_4_FIELD##"&amp;Tidtager!#REF!&amp;"##BLUE_4_FIELD##"</f>
        <v>#REF!</v>
      </c>
      <c r="AS10" t="e">
        <f>"##BLUE_4_FIELD##"&amp;Tidtager!#REF!&amp;"##BLUE_4_FIELD##"</f>
        <v>#REF!</v>
      </c>
      <c r="AT10" t="e">
        <f>"##BLUE_4_FIELD##"&amp;Tidtager!#REF!&amp;"##BLUE_4_FIELD##"</f>
        <v>#REF!</v>
      </c>
      <c r="AU10" t="e">
        <f>"##BLUE_4_FIELD##"&amp;Tidtager!#REF!&amp;"##BLUE_4_FIELD##"</f>
        <v>#REF!</v>
      </c>
      <c r="AV10" t="str">
        <f>"##BLUE_4_FIELD##"&amp;Tidtager!AU20&amp;"##BLUE_4_FIELD##"</f>
        <v>##BLUE_4_FIELD## ##BLUE_4_FIELD##</v>
      </c>
      <c r="AW10" t="str">
        <f>"##BLUE_4_FIELD##"&amp;Tidtager!AV20&amp;"##BLUE_4_FIELD##"</f>
        <v>##BLUE_4_FIELD####BLUE_4_FIELD##</v>
      </c>
      <c r="AX10" t="str">
        <f>"##BLUE_4_FIELD##"&amp;Tidtager!AW20&amp;"##BLUE_4_FIELD##"</f>
        <v>##BLUE_4_FIELD####BLUE_4_FIELD##</v>
      </c>
      <c r="AY10" t="str">
        <f>"##BLUE_4_FIELD##"&amp;Tidtager!AX20&amp;"##BLUE_4_FIELD##"</f>
        <v>##BLUE_4_FIELD####BLUE_4_FIELD##</v>
      </c>
      <c r="AZ10" t="str">
        <f>"##BLUE_4_FIELD##"&amp;Tidtager!AY20&amp;"##BLUE_4_FIELD##"</f>
        <v>##BLUE_4_FIELD##4##BLUE_4_FIELD##</v>
      </c>
    </row>
    <row r="11" spans="1:52" ht="12.75">
      <c r="A11" t="e">
        <f>"##BLUE_5_FIELD##"&amp;Tidtager!#REF!&amp;"##BLUE_5_FIELD##"</f>
        <v>#REF!</v>
      </c>
      <c r="B11" t="e">
        <f>"##BLUE_5_FIELD##"&amp;Tidtager!#REF!&amp;"##BLUE_5_FIELD##"</f>
        <v>#REF!</v>
      </c>
      <c r="C11" t="e">
        <f>"##BLUE_5_FIELD##"&amp;Tidtager!#REF!&amp;"##BLUE_5_FIELD##"</f>
        <v>#REF!</v>
      </c>
      <c r="D11" t="e">
        <f>"##BLUE_5_FIELD##"&amp;Tidtager!#REF!&amp;"##BLUE_5_FIELD##"</f>
        <v>#REF!</v>
      </c>
      <c r="E11" t="e">
        <f>"##BLUE_5_FIELD##"&amp;Tidtager!#REF!&amp;"##BLUE_5_FIELD##"</f>
        <v>#REF!</v>
      </c>
      <c r="F11" t="e">
        <f>"##BLUE_5_FIELD##"&amp;Tidtager!#REF!&amp;"##BLUE_5_FIELD##"</f>
        <v>#REF!</v>
      </c>
      <c r="G11" t="e">
        <f>"##BLUE_5_FIELD##"&amp;Tidtager!#REF!&amp;"##BLUE_5_FIELD##"</f>
        <v>#REF!</v>
      </c>
      <c r="H11" t="e">
        <f>"##BLUE_5_FIELD##"&amp;Tidtager!#REF!&amp;"##BLUE_5_FIELD##"</f>
        <v>#REF!</v>
      </c>
      <c r="I11" t="e">
        <f>"##BLUE_5_FIELD##"&amp;Tidtager!#REF!&amp;"##BLUE_5_FIELD##"</f>
        <v>#REF!</v>
      </c>
      <c r="J11" t="e">
        <f>"##BLUE_5_FIELD##"&amp;Tidtager!#REF!&amp;"##BLUE_5_FIELD##"</f>
        <v>#REF!</v>
      </c>
      <c r="K11" t="e">
        <f>"##BLUE_5_FIELD##"&amp;Tidtager!#REF!&amp;"##BLUE_5_FIELD##"</f>
        <v>#REF!</v>
      </c>
      <c r="L11" t="e">
        <f>"##BLUE_5_FIELD##"&amp;Tidtager!#REF!&amp;"##BLUE_5_FIELD##"</f>
        <v>#REF!</v>
      </c>
      <c r="M11" t="e">
        <f>"##BLUE_5_FIELD##"&amp;Tidtager!#REF!&amp;"##BLUE_5_FIELD##"</f>
        <v>#REF!</v>
      </c>
      <c r="N11" t="e">
        <f>"##BLUE_5_FIELD##"&amp;Tidtager!#REF!&amp;"##BLUE_5_FIELD##"</f>
        <v>#REF!</v>
      </c>
      <c r="O11" t="e">
        <f>"##BLUE_5_FIELD##"&amp;Tidtager!#REF!&amp;"##BLUE_5_FIELD##"</f>
        <v>#REF!</v>
      </c>
      <c r="P11" t="e">
        <f>"##BLUE_5_FIELD##"&amp;Tidtager!#REF!&amp;"##BLUE_5_FIELD##"</f>
        <v>#REF!</v>
      </c>
      <c r="Q11" t="e">
        <f>"##BLUE_5_FIELD##"&amp;Tidtager!#REF!&amp;"##BLUE_5_FIELD##"</f>
        <v>#REF!</v>
      </c>
      <c r="R11" t="e">
        <f>"##BLUE_5_FIELD##"&amp;Tidtager!#REF!&amp;"##BLUE_5_FIELD##"</f>
        <v>#REF!</v>
      </c>
      <c r="S11" t="e">
        <f>"##BLUE_5_FIELD##"&amp;Tidtager!#REF!&amp;"##BLUE_5_FIELD##"</f>
        <v>#REF!</v>
      </c>
      <c r="T11" t="e">
        <f>"##BLUE_5_FIELD##"&amp;Tidtager!#REF!&amp;"##BLUE_5_FIELD##"</f>
        <v>#REF!</v>
      </c>
      <c r="U11" t="e">
        <f>"##BLUE_5_FIELD##"&amp;Tidtager!#REF!&amp;"##BLUE_5_FIELD##"</f>
        <v>#REF!</v>
      </c>
      <c r="V11" t="e">
        <f>"##BLUE_5_FIELD##"&amp;Tidtager!#REF!&amp;"##BLUE_5_FIELD##"</f>
        <v>#REF!</v>
      </c>
      <c r="W11" t="e">
        <f>"##BLUE_5_FIELD##"&amp;Tidtager!#REF!&amp;"##BLUE_5_FIELD##"</f>
        <v>#REF!</v>
      </c>
      <c r="X11" t="e">
        <f>"##BLUE_5_FIELD##"&amp;Tidtager!#REF!&amp;"##BLUE_5_FIELD##"</f>
        <v>#REF!</v>
      </c>
      <c r="Y11" t="e">
        <f>"##BLUE_5_FIELD##"&amp;Tidtager!#REF!&amp;"##BLUE_5_FIELD##"</f>
        <v>#REF!</v>
      </c>
      <c r="Z11" t="e">
        <f>"##BLUE_5_FIELD##"&amp;Tidtager!#REF!&amp;"##BLUE_5_FIELD##"</f>
        <v>#REF!</v>
      </c>
      <c r="AA11" t="e">
        <f>"##BLUE_5_FIELD##"&amp;Tidtager!#REF!&amp;"##BLUE_5_FIELD##"</f>
        <v>#REF!</v>
      </c>
      <c r="AB11" t="e">
        <f>"##BLUE_5_FIELD##"&amp;Tidtager!#REF!&amp;"##BLUE_5_FIELD##"</f>
        <v>#REF!</v>
      </c>
      <c r="AC11" t="e">
        <f>"##BLUE_5_FIELD##"&amp;Tidtager!#REF!&amp;"##BLUE_5_FIELD##"</f>
        <v>#REF!</v>
      </c>
      <c r="AD11" t="e">
        <f>"##BLUE_5_FIELD##"&amp;Tidtager!#REF!&amp;"##BLUE_5_FIELD##"</f>
        <v>#REF!</v>
      </c>
      <c r="AE11" t="e">
        <f>"##BLUE_5_FIELD##"&amp;Tidtager!#REF!&amp;"##BLUE_5_FIELD##"</f>
        <v>#REF!</v>
      </c>
      <c r="AF11" t="e">
        <f>"##BLUE_5_FIELD##"&amp;Tidtager!#REF!&amp;"##BLUE_5_FIELD##"</f>
        <v>#REF!</v>
      </c>
      <c r="AG11" t="e">
        <f>"##BLUE_5_FIELD##"&amp;Tidtager!#REF!&amp;"##BLUE_5_FIELD##"</f>
        <v>#REF!</v>
      </c>
      <c r="AH11" t="e">
        <f>"##BLUE_5_FIELD##"&amp;Tidtager!#REF!&amp;"##BLUE_5_FIELD##"</f>
        <v>#REF!</v>
      </c>
      <c r="AI11" t="e">
        <f>"##BLUE_5_FIELD##"&amp;Tidtager!#REF!&amp;"##BLUE_5_FIELD##"</f>
        <v>#REF!</v>
      </c>
      <c r="AJ11" t="e">
        <f>"##BLUE_5_FIELD##"&amp;Tidtager!#REF!&amp;"##BLUE_5_FIELD##"</f>
        <v>#REF!</v>
      </c>
      <c r="AK11" t="e">
        <f>"##BLUE_5_FIELD##"&amp;Tidtager!#REF!&amp;"##BLUE_5_FIELD##"</f>
        <v>#REF!</v>
      </c>
      <c r="AL11" t="e">
        <f>"##BLUE_5_FIELD##"&amp;Tidtager!#REF!&amp;"##BLUE_5_FIELD##"</f>
        <v>#REF!</v>
      </c>
      <c r="AM11" t="e">
        <f>"##BLUE_5_FIELD##"&amp;Tidtager!#REF!&amp;"##BLUE_5_FIELD##"</f>
        <v>#REF!</v>
      </c>
      <c r="AN11" t="e">
        <f>"##BLUE_5_FIELD##"&amp;Tidtager!#REF!&amp;"##BLUE_5_FIELD##"</f>
        <v>#REF!</v>
      </c>
      <c r="AO11" t="e">
        <f>"##BLUE_5_FIELD##"&amp;Tidtager!#REF!&amp;"##BLUE_5_FIELD##"</f>
        <v>#REF!</v>
      </c>
      <c r="AP11" t="e">
        <f>"##BLUE_5_FIELD##"&amp;Tidtager!#REF!&amp;"##BLUE_5_FIELD##"</f>
        <v>#REF!</v>
      </c>
      <c r="AQ11" t="e">
        <f>"##BLUE_5_FIELD##"&amp;Tidtager!#REF!&amp;"##BLUE_5_FIELD##"</f>
        <v>#REF!</v>
      </c>
      <c r="AR11" t="e">
        <f>"##BLUE_5_FIELD##"&amp;Tidtager!#REF!&amp;"##BLUE_5_FIELD##"</f>
        <v>#REF!</v>
      </c>
      <c r="AS11" t="e">
        <f>"##BLUE_5_FIELD##"&amp;Tidtager!#REF!&amp;"##BLUE_5_FIELD##"</f>
        <v>#REF!</v>
      </c>
      <c r="AT11" t="e">
        <f>"##BLUE_5_FIELD##"&amp;Tidtager!#REF!&amp;"##BLUE_5_FIELD##"</f>
        <v>#REF!</v>
      </c>
      <c r="AU11" t="e">
        <f>"##BLUE_5_FIELD##"&amp;Tidtager!#REF!&amp;"##BLUE_5_FIELD##"</f>
        <v>#REF!</v>
      </c>
      <c r="AV11" t="e">
        <f>"##BLUE_5_FIELD##"&amp;Tidtager!#REF!&amp;"##BLUE_5_FIELD##"</f>
        <v>#REF!</v>
      </c>
      <c r="AW11" t="e">
        <f>"##BLUE_5_FIELD##"&amp;Tidtager!#REF!&amp;"##BLUE_5_FIELD##"</f>
        <v>#REF!</v>
      </c>
      <c r="AX11" t="e">
        <f>"##BLUE_5_FIELD##"&amp;Tidtager!#REF!&amp;"##BLUE_5_FIELD##"</f>
        <v>#REF!</v>
      </c>
      <c r="AY11" t="e">
        <f>"##BLUE_5_FIELD##"&amp;Tidtager!#REF!&amp;"##BLUE_5_FIELD##"</f>
        <v>#REF!</v>
      </c>
      <c r="AZ11" t="e">
        <f>"##BLUE_5_FIELD##"&amp;Tidtager!#REF!&amp;"##BLUE_5_FIELD##"</f>
        <v>#REF!</v>
      </c>
    </row>
    <row r="13" spans="1:52" ht="12.75">
      <c r="A13" t="str">
        <f>"##WHITE_1_FIELD##"&amp;Tidtager!C25&amp;"##WHITE_1_FIELD##"</f>
        <v>##WHITE_1_FIELD## ##WHITE_1_FIELD##</v>
      </c>
      <c r="B13" t="str">
        <f>"##WHITE_1_FIELD##"&amp;Tidtager!D25&amp;"##WHITE_1_FIELD##"</f>
        <v>##WHITE_1_FIELD## ##WHITE_1_FIELD##</v>
      </c>
      <c r="C13" t="str">
        <f>"##WHITE_1_FIELD##"&amp;Tidtager!E25&amp;"##WHITE_1_FIELD##"</f>
        <v>##WHITE_1_FIELD####WHITE_1_FIELD##</v>
      </c>
      <c r="D13" t="str">
        <f>"##WHITE_1_FIELD##"&amp;Tidtager!F25&amp;"##WHITE_1_FIELD##"</f>
        <v>##WHITE_1_FIELD####WHITE_1_FIELD##</v>
      </c>
      <c r="E13" t="str">
        <f>"##WHITE_1_FIELD##"&amp;Tidtager!G25&amp;"##WHITE_1_FIELD##"</f>
        <v>##WHITE_1_FIELD####WHITE_1_FIELD##</v>
      </c>
      <c r="F13" t="str">
        <f>"##WHITE_1_FIELD##"&amp;Tidtager!H25&amp;"##WHITE_1_FIELD##"</f>
        <v>##WHITE_1_FIELD####WHITE_1_FIELD##</v>
      </c>
      <c r="G13" t="str">
        <f>"##WHITE_1_FIELD##"&amp;Tidtager!I25&amp;"##WHITE_1_FIELD##"</f>
        <v>##WHITE_1_FIELD####WHITE_1_FIELD##</v>
      </c>
      <c r="H13" t="str">
        <f>"##WHITE_1_FIELD##"&amp;Tidtager!J25&amp;"##WHITE_1_FIELD##"</f>
        <v>##WHITE_1_FIELD####WHITE_1_FIELD##</v>
      </c>
      <c r="I13" t="str">
        <f>"##WHITE_1_FIELD##"&amp;Tidtager!K25&amp;"##WHITE_1_FIELD##"</f>
        <v>##WHITE_1_FIELD####WHITE_1_FIELD##</v>
      </c>
      <c r="J13" t="str">
        <f>"##WHITE_1_FIELD##"&amp;Tidtager!L25&amp;"##WHITE_1_FIELD##"</f>
        <v>##WHITE_1_FIELD####WHITE_1_FIELD##</v>
      </c>
      <c r="K13" t="str">
        <f>"##WHITE_1_FIELD##"&amp;Tidtager!M25&amp;"##WHITE_1_FIELD##"</f>
        <v>##WHITE_1_FIELD####WHITE_1_FIELD##</v>
      </c>
      <c r="L13" t="str">
        <f>"##WHITE_1_FIELD##"&amp;Tidtager!N25&amp;"##WHITE_1_FIELD##"</f>
        <v>##WHITE_1_FIELD##2##WHITE_1_FIELD##</v>
      </c>
      <c r="M13" t="str">
        <f>"##WHITE_1_FIELD##"&amp;Tidtager!O25&amp;"##WHITE_1_FIELD##"</f>
        <v>##WHITE_1_FIELD####WHITE_1_FIELD##</v>
      </c>
      <c r="N13" t="str">
        <f>"##WHITE_1_FIELD##"&amp;Tidtager!P25&amp;"##WHITE_1_FIELD##"</f>
        <v>##WHITE_1_FIELD####WHITE_1_FIELD##</v>
      </c>
      <c r="O13" t="e">
        <f>"##WHITE_1_FIELD##"&amp;Tidtager!#REF!&amp;"##WHITE_1_FIELD##"</f>
        <v>#REF!</v>
      </c>
      <c r="P13" t="e">
        <f>"##WHITE_1_FIELD##"&amp;Tidtager!#REF!&amp;"##WHITE_1_FIELD##"</f>
        <v>#REF!</v>
      </c>
      <c r="Q13" t="str">
        <f>"##WHITE_1_FIELD##"&amp;Tidtager!Q25&amp;"##WHITE_1_FIELD##"</f>
        <v>##WHITE_1_FIELD####WHITE_1_FIELD##</v>
      </c>
      <c r="R13" t="str">
        <f>"##WHITE_1_FIELD##"&amp;Tidtager!R25&amp;"##WHITE_1_FIELD##"</f>
        <v>##WHITE_1_FIELD##1##WHITE_1_FIELD##</v>
      </c>
      <c r="S13" t="str">
        <f>"##WHITE_1_FIELD##"&amp;Tidtager!S25&amp;"##WHITE_1_FIELD##"</f>
        <v>##WHITE_1_FIELD####WHITE_1_FIELD##</v>
      </c>
      <c r="T13" t="str">
        <f>"##WHITE_1_FIELD##"&amp;Tidtager!T25&amp;"##WHITE_1_FIELD##"</f>
        <v>##WHITE_1_FIELD####WHITE_1_FIELD##</v>
      </c>
      <c r="U13" t="str">
        <f>"##WHITE_1_FIELD##"&amp;Tidtager!U25&amp;"##WHITE_1_FIELD##"</f>
        <v>##WHITE_1_FIELD####WHITE_1_FIELD##</v>
      </c>
      <c r="V13" t="str">
        <f>"##WHITE_1_FIELD##"&amp;Tidtager!V25&amp;"##WHITE_1_FIELD##"</f>
        <v>##WHITE_1_FIELD####WHITE_1_FIELD##</v>
      </c>
      <c r="W13" t="str">
        <f>"##WHITE_1_FIELD##"&amp;Tidtager!W25&amp;"##WHITE_1_FIELD##"</f>
        <v>##WHITE_1_FIELD####WHITE_1_FIELD##</v>
      </c>
      <c r="X13" t="str">
        <f>"##WHITE_1_FIELD##"&amp;Tidtager!X25&amp;"##WHITE_1_FIELD##"</f>
        <v>##WHITE_1_FIELD####WHITE_1_FIELD##</v>
      </c>
      <c r="Y13" t="str">
        <f>"##WHITE_1_FIELD##"&amp;Tidtager!Y25&amp;"##WHITE_1_FIELD##"</f>
        <v>##WHITE_1_FIELD####WHITE_1_FIELD##</v>
      </c>
      <c r="Z13" t="str">
        <f>"##WHITE_1_FIELD##"&amp;Tidtager!Z25&amp;"##WHITE_1_FIELD##"</f>
        <v>##WHITE_1_FIELD####WHITE_1_FIELD##</v>
      </c>
      <c r="AA13" t="str">
        <f>"##WHITE_1_FIELD##"&amp;Tidtager!AA25&amp;"##WHITE_1_FIELD##"</f>
        <v>##WHITE_1_FIELD####WHITE_1_FIELD##</v>
      </c>
      <c r="AB13" t="str">
        <f>"##WHITE_1_FIELD##"&amp;Tidtager!AB25&amp;"##WHITE_1_FIELD##"</f>
        <v>##WHITE_1_FIELD##3##WHITE_1_FIELD##</v>
      </c>
      <c r="AC13" t="str">
        <f>"##WHITE_1_FIELD##"&amp;Tidtager!AC25&amp;"##WHITE_1_FIELD##"</f>
        <v>##WHITE_1_FIELD####WHITE_1_FIELD##</v>
      </c>
      <c r="AD13" t="str">
        <f>"##WHITE_1_FIELD##"&amp;Tidtager!AD25&amp;"##WHITE_1_FIELD##"</f>
        <v>##WHITE_1_FIELD####WHITE_1_FIELD##</v>
      </c>
      <c r="AE13" t="str">
        <f>"##WHITE_1_FIELD##"&amp;Tidtager!AE25&amp;"##WHITE_1_FIELD##"</f>
        <v>##WHITE_1_FIELD####WHITE_1_FIELD##</v>
      </c>
      <c r="AF13" t="str">
        <f>"##WHITE_1_FIELD##"&amp;Tidtager!AF25&amp;"##WHITE_1_FIELD##"</f>
        <v>##WHITE_1_FIELD####WHITE_1_FIELD##</v>
      </c>
      <c r="AG13" t="e">
        <f>"##WHITE_1_FIELD##"&amp;Tidtager!#REF!&amp;"##WHITE_1_FIELD##"</f>
        <v>#REF!</v>
      </c>
      <c r="AH13" t="e">
        <f>"##WHITE_1_FIELD##"&amp;Tidtager!#REF!&amp;"##WHITE_1_FIELD##"</f>
        <v>#REF!</v>
      </c>
      <c r="AI13" t="str">
        <f>"##WHITE_1_FIELD##"&amp;Tidtager!AG25&amp;"##WHITE_1_FIELD##"</f>
        <v>##WHITE_1_FIELD####WHITE_1_FIELD##</v>
      </c>
      <c r="AJ13" t="str">
        <f>"##WHITE_1_FIELD##"&amp;Tidtager!AH25&amp;"##WHITE_1_FIELD##"</f>
        <v>##WHITE_1_FIELD####WHITE_1_FIELD##</v>
      </c>
      <c r="AK13" t="str">
        <f>"##WHITE_1_FIELD##"&amp;Tidtager!AI25&amp;"##WHITE_1_FIELD##"</f>
        <v>##WHITE_1_FIELD####WHITE_1_FIELD##</v>
      </c>
      <c r="AL13" t="str">
        <f>"##WHITE_1_FIELD##"&amp;Tidtager!AJ25&amp;"##WHITE_1_FIELD##"</f>
        <v>##WHITE_1_FIELD####WHITE_1_FIELD##</v>
      </c>
      <c r="AM13" t="str">
        <f>"##WHITE_1_FIELD##"&amp;Tidtager!AK25&amp;"##WHITE_1_FIELD##"</f>
        <v>##WHITE_1_FIELD####WHITE_1_FIELD##</v>
      </c>
      <c r="AN13" t="str">
        <f>"##WHITE_1_FIELD##"&amp;Tidtager!AL25&amp;"##WHITE_1_FIELD##"</f>
        <v>##WHITE_1_FIELD####WHITE_1_FIELD##</v>
      </c>
      <c r="AO13" t="str">
        <f>"##WHITE_1_FIELD##"&amp;Tidtager!AM25&amp;"##WHITE_1_FIELD##"</f>
        <v>##WHITE_1_FIELD####WHITE_1_FIELD##</v>
      </c>
      <c r="AP13" t="str">
        <f>"##WHITE_1_FIELD##"&amp;Tidtager!AN25&amp;"##WHITE_1_FIELD##"</f>
        <v>##WHITE_1_FIELD##4##WHITE_1_FIELD##</v>
      </c>
      <c r="AQ13" t="e">
        <f>"##WHITE_1_FIELD##"&amp;Tidtager!#REF!&amp;"##WHITE_1_FIELD##"</f>
        <v>#REF!</v>
      </c>
      <c r="AR13" t="e">
        <f>"##WHITE_1_FIELD##"&amp;Tidtager!#REF!&amp;"##WHITE_1_FIELD##"</f>
        <v>#REF!</v>
      </c>
      <c r="AS13" t="e">
        <f>"##WHITE_1_FIELD##"&amp;Tidtager!#REF!&amp;"##WHITE_1_FIELD##"</f>
        <v>#REF!</v>
      </c>
      <c r="AT13" t="e">
        <f>"##WHITE_1_FIELD##"&amp;Tidtager!#REF!&amp;"##WHITE_1_FIELD##"</f>
        <v>#REF!</v>
      </c>
      <c r="AU13" t="e">
        <f>"##WHITE_1_FIELD##"&amp;Tidtager!#REF!&amp;"##WHITE_1_FIELD##"</f>
        <v>#REF!</v>
      </c>
      <c r="AV13" t="str">
        <f>"##WHITE_1_FIELD##"&amp;Tidtager!AU25&amp;"##WHITE_1_FIELD##"</f>
        <v>##WHITE_1_FIELD## ##WHITE_1_FIELD##</v>
      </c>
      <c r="AW13" t="str">
        <f>"##WHITE_1_FIELD##"&amp;Tidtager!AV25&amp;"##WHITE_1_FIELD##"</f>
        <v>##WHITE_1_FIELD####WHITE_1_FIELD##</v>
      </c>
      <c r="AX13" t="str">
        <f>"##WHITE_1_FIELD##"&amp;Tidtager!AW25&amp;"##WHITE_1_FIELD##"</f>
        <v>##WHITE_1_FIELD####WHITE_1_FIELD##</v>
      </c>
      <c r="AY13" t="str">
        <f>"##WHITE_1_FIELD##"&amp;Tidtager!AX25&amp;"##WHITE_1_FIELD##"</f>
        <v>##WHITE_1_FIELD####WHITE_1_FIELD##</v>
      </c>
      <c r="AZ13" t="str">
        <f>"##WHITE_1_FIELD##"&amp;Tidtager!AY25&amp;"##WHITE_1_FIELD##"</f>
        <v>##WHITE_1_FIELD##Hold##WHITE_1_FIELD##</v>
      </c>
    </row>
    <row r="14" spans="1:52" ht="12.75">
      <c r="A14" t="str">
        <f>"##WHITE_2_FIELD##"&amp;Tidtager!C26&amp;"##WHITE_2_FIELD##"</f>
        <v>##WHITE_2_FIELD## ##WHITE_2_FIELD##</v>
      </c>
      <c r="B14" t="str">
        <f>"##WHITE_2_FIELD##"&amp;Tidtager!D26&amp;"##WHITE_2_FIELD##"</f>
        <v>##WHITE_2_FIELD## ##WHITE_2_FIELD##</v>
      </c>
      <c r="C14" t="str">
        <f>"##WHITE_2_FIELD##"&amp;Tidtager!E26&amp;"##WHITE_2_FIELD##"</f>
        <v>##WHITE_2_FIELD####WHITE_2_FIELD##</v>
      </c>
      <c r="D14" t="str">
        <f>"##WHITE_2_FIELD##"&amp;Tidtager!F26&amp;"##WHITE_2_FIELD##"</f>
        <v>##WHITE_2_FIELD####WHITE_2_FIELD##</v>
      </c>
      <c r="E14" t="str">
        <f>"##WHITE_2_FIELD##"&amp;Tidtager!G26&amp;"##WHITE_2_FIELD##"</f>
        <v>##WHITE_2_FIELD####WHITE_2_FIELD##</v>
      </c>
      <c r="F14" t="str">
        <f>"##WHITE_2_FIELD##"&amp;Tidtager!H26&amp;"##WHITE_2_FIELD##"</f>
        <v>##WHITE_2_FIELD####WHITE_2_FIELD##</v>
      </c>
      <c r="G14" t="str">
        <f>"##WHITE_2_FIELD##"&amp;Tidtager!I26&amp;"##WHITE_2_FIELD##"</f>
        <v>##WHITE_2_FIELD####WHITE_2_FIELD##</v>
      </c>
      <c r="H14" t="str">
        <f>"##WHITE_2_FIELD##"&amp;Tidtager!J26&amp;"##WHITE_2_FIELD##"</f>
        <v>##WHITE_2_FIELD####WHITE_2_FIELD##</v>
      </c>
      <c r="I14" t="str">
        <f>"##WHITE_2_FIELD##"&amp;Tidtager!K26&amp;"##WHITE_2_FIELD##"</f>
        <v>##WHITE_2_FIELD####WHITE_2_FIELD##</v>
      </c>
      <c r="J14" t="str">
        <f>"##WHITE_2_FIELD##"&amp;Tidtager!L26&amp;"##WHITE_2_FIELD##"</f>
        <v>##WHITE_2_FIELD####WHITE_2_FIELD##</v>
      </c>
      <c r="K14" t="str">
        <f>"##WHITE_2_FIELD##"&amp;Tidtager!M26&amp;"##WHITE_2_FIELD##"</f>
        <v>##WHITE_2_FIELD####WHITE_2_FIELD##</v>
      </c>
      <c r="L14" t="str">
        <f>"##WHITE_2_FIELD##"&amp;Tidtager!N26&amp;"##WHITE_2_FIELD##"</f>
        <v>##WHITE_2_FIELD####WHITE_2_FIELD##</v>
      </c>
      <c r="M14" t="str">
        <f>"##WHITE_2_FIELD##"&amp;Tidtager!O26&amp;"##WHITE_2_FIELD##"</f>
        <v>##WHITE_2_FIELD####WHITE_2_FIELD##</v>
      </c>
      <c r="N14" t="str">
        <f>"##WHITE_2_FIELD##"&amp;Tidtager!P26&amp;"##WHITE_2_FIELD##"</f>
        <v>##WHITE_2_FIELD##4##WHITE_2_FIELD##</v>
      </c>
      <c r="O14" t="e">
        <f>"##WHITE_2_FIELD##"&amp;Tidtager!#REF!&amp;"##WHITE_2_FIELD##"</f>
        <v>#REF!</v>
      </c>
      <c r="P14" t="e">
        <f>"##WHITE_2_FIELD##"&amp;Tidtager!#REF!&amp;"##WHITE_2_FIELD##"</f>
        <v>#REF!</v>
      </c>
      <c r="Q14" t="str">
        <f>"##WHITE_2_FIELD##"&amp;Tidtager!Q26&amp;"##WHITE_2_FIELD##"</f>
        <v>##WHITE_2_FIELD####WHITE_2_FIELD##</v>
      </c>
      <c r="R14" t="str">
        <f>"##WHITE_2_FIELD##"&amp;Tidtager!R26&amp;"##WHITE_2_FIELD##"</f>
        <v>##WHITE_2_FIELD####WHITE_2_FIELD##</v>
      </c>
      <c r="S14" t="str">
        <f>"##WHITE_2_FIELD##"&amp;Tidtager!S26&amp;"##WHITE_2_FIELD##"</f>
        <v>##WHITE_2_FIELD####WHITE_2_FIELD##</v>
      </c>
      <c r="T14" t="str">
        <f>"##WHITE_2_FIELD##"&amp;Tidtager!T26&amp;"##WHITE_2_FIELD##"</f>
        <v>##WHITE_2_FIELD##2##WHITE_2_FIELD##</v>
      </c>
      <c r="U14" t="str">
        <f>"##WHITE_2_FIELD##"&amp;Tidtager!U26&amp;"##WHITE_2_FIELD##"</f>
        <v>##WHITE_2_FIELD####WHITE_2_FIELD##</v>
      </c>
      <c r="V14" t="str">
        <f>"##WHITE_2_FIELD##"&amp;Tidtager!V26&amp;"##WHITE_2_FIELD##"</f>
        <v>##WHITE_2_FIELD####WHITE_2_FIELD##</v>
      </c>
      <c r="W14" t="str">
        <f>"##WHITE_2_FIELD##"&amp;Tidtager!W26&amp;"##WHITE_2_FIELD##"</f>
        <v>##WHITE_2_FIELD####WHITE_2_FIELD##</v>
      </c>
      <c r="X14" t="str">
        <f>"##WHITE_2_FIELD##"&amp;Tidtager!X26&amp;"##WHITE_2_FIELD##"</f>
        <v>##WHITE_2_FIELD####WHITE_2_FIELD##</v>
      </c>
      <c r="Y14" t="str">
        <f>"##WHITE_2_FIELD##"&amp;Tidtager!Y26&amp;"##WHITE_2_FIELD##"</f>
        <v>##WHITE_2_FIELD####WHITE_2_FIELD##</v>
      </c>
      <c r="Z14" t="str">
        <f>"##WHITE_2_FIELD##"&amp;Tidtager!Z26&amp;"##WHITE_2_FIELD##"</f>
        <v>##WHITE_2_FIELD##3##WHITE_2_FIELD##</v>
      </c>
      <c r="AA14" t="str">
        <f>"##WHITE_2_FIELD##"&amp;Tidtager!AA26&amp;"##WHITE_2_FIELD##"</f>
        <v>##WHITE_2_FIELD####WHITE_2_FIELD##</v>
      </c>
      <c r="AB14" t="str">
        <f>"##WHITE_2_FIELD##"&amp;Tidtager!AB26&amp;"##WHITE_2_FIELD##"</f>
        <v>##WHITE_2_FIELD####WHITE_2_FIELD##</v>
      </c>
      <c r="AC14" t="str">
        <f>"##WHITE_2_FIELD##"&amp;Tidtager!AC26&amp;"##WHITE_2_FIELD##"</f>
        <v>##WHITE_2_FIELD####WHITE_2_FIELD##</v>
      </c>
      <c r="AD14" t="str">
        <f>"##WHITE_2_FIELD##"&amp;Tidtager!AD26&amp;"##WHITE_2_FIELD##"</f>
        <v>##WHITE_2_FIELD####WHITE_2_FIELD##</v>
      </c>
      <c r="AE14" t="str">
        <f>"##WHITE_2_FIELD##"&amp;Tidtager!AE26&amp;"##WHITE_2_FIELD##"</f>
        <v>##WHITE_2_FIELD####WHITE_2_FIELD##</v>
      </c>
      <c r="AF14" t="str">
        <f>"##WHITE_2_FIELD##"&amp;Tidtager!AF26&amp;"##WHITE_2_FIELD##"</f>
        <v>##WHITE_2_FIELD####WHITE_2_FIELD##</v>
      </c>
      <c r="AG14" t="e">
        <f>"##WHITE_2_FIELD##"&amp;Tidtager!#REF!&amp;"##WHITE_2_FIELD##"</f>
        <v>#REF!</v>
      </c>
      <c r="AH14" t="e">
        <f>"##WHITE_2_FIELD##"&amp;Tidtager!#REF!&amp;"##WHITE_2_FIELD##"</f>
        <v>#REF!</v>
      </c>
      <c r="AI14" t="str">
        <f>"##WHITE_2_FIELD##"&amp;Tidtager!AG26&amp;"##WHITE_2_FIELD##"</f>
        <v>##WHITE_2_FIELD####WHITE_2_FIELD##</v>
      </c>
      <c r="AJ14" t="str">
        <f>"##WHITE_2_FIELD##"&amp;Tidtager!AH26&amp;"##WHITE_2_FIELD##"</f>
        <v>##WHITE_2_FIELD####WHITE_2_FIELD##</v>
      </c>
      <c r="AK14" t="str">
        <f>"##WHITE_2_FIELD##"&amp;Tidtager!AI26&amp;"##WHITE_2_FIELD##"</f>
        <v>##WHITE_2_FIELD####WHITE_2_FIELD##</v>
      </c>
      <c r="AL14" t="str">
        <f>"##WHITE_2_FIELD##"&amp;Tidtager!AJ26&amp;"##WHITE_2_FIELD##"</f>
        <v>##WHITE_2_FIELD####WHITE_2_FIELD##</v>
      </c>
      <c r="AM14" t="str">
        <f>"##WHITE_2_FIELD##"&amp;Tidtager!AK26&amp;"##WHITE_2_FIELD##"</f>
        <v>##WHITE_2_FIELD####WHITE_2_FIELD##</v>
      </c>
      <c r="AN14" t="str">
        <f>"##WHITE_2_FIELD##"&amp;Tidtager!AL26&amp;"##WHITE_2_FIELD##"</f>
        <v>##WHITE_2_FIELD##1##WHITE_2_FIELD##</v>
      </c>
      <c r="AO14" t="str">
        <f>"##WHITE_2_FIELD##"&amp;Tidtager!AM26&amp;"##WHITE_2_FIELD##"</f>
        <v>##WHITE_2_FIELD####WHITE_2_FIELD##</v>
      </c>
      <c r="AP14" t="str">
        <f>"##WHITE_2_FIELD##"&amp;Tidtager!AN26&amp;"##WHITE_2_FIELD##"</f>
        <v>##WHITE_2_FIELD####WHITE_2_FIELD##</v>
      </c>
      <c r="AQ14" t="e">
        <f>"##WHITE_2_FIELD##"&amp;Tidtager!#REF!&amp;"##WHITE_2_FIELD##"</f>
        <v>#REF!</v>
      </c>
      <c r="AR14" t="e">
        <f>"##WHITE_2_FIELD##"&amp;Tidtager!#REF!&amp;"##WHITE_2_FIELD##"</f>
        <v>#REF!</v>
      </c>
      <c r="AS14" t="e">
        <f>"##WHITE_2_FIELD##"&amp;Tidtager!#REF!&amp;"##WHITE_2_FIELD##"</f>
        <v>#REF!</v>
      </c>
      <c r="AT14" t="e">
        <f>"##WHITE_2_FIELD##"&amp;Tidtager!#REF!&amp;"##WHITE_2_FIELD##"</f>
        <v>#REF!</v>
      </c>
      <c r="AU14" t="e">
        <f>"##WHITE_2_FIELD##"&amp;Tidtager!#REF!&amp;"##WHITE_2_FIELD##"</f>
        <v>#REF!</v>
      </c>
      <c r="AV14" t="str">
        <f>"##WHITE_2_FIELD##"&amp;Tidtager!AU26&amp;"##WHITE_2_FIELD##"</f>
        <v>##WHITE_2_FIELD## ##WHITE_2_FIELD##</v>
      </c>
      <c r="AW14" t="str">
        <f>"##WHITE_2_FIELD##"&amp;Tidtager!AV26&amp;"##WHITE_2_FIELD##"</f>
        <v>##WHITE_2_FIELD####WHITE_2_FIELD##</v>
      </c>
      <c r="AX14" t="str">
        <f>"##WHITE_2_FIELD##"&amp;Tidtager!AW26&amp;"##WHITE_2_FIELD##"</f>
        <v>##WHITE_2_FIELD####WHITE_2_FIELD##</v>
      </c>
      <c r="AY14" t="str">
        <f>"##WHITE_2_FIELD##"&amp;Tidtager!AX26&amp;"##WHITE_2_FIELD##"</f>
        <v>##WHITE_2_FIELD####WHITE_2_FIELD##</v>
      </c>
      <c r="AZ14" t="str">
        <f>"##WHITE_2_FIELD##"&amp;Tidtager!AY26&amp;"##WHITE_2_FIELD##"</f>
        <v>##WHITE_2_FIELD####WHITE_2_FIELD##</v>
      </c>
    </row>
    <row r="15" spans="1:52" ht="12.75">
      <c r="A15" t="str">
        <f>"##WHITE_3_FIELD##"&amp;Tidtager!C27&amp;"##WHITE_3_FIELD##"</f>
        <v>##WHITE_3_FIELD## ##WHITE_3_FIELD##</v>
      </c>
      <c r="B15" t="str">
        <f>"##WHITE_3_FIELD##"&amp;Tidtager!D27&amp;"##WHITE_3_FIELD##"</f>
        <v>##WHITE_3_FIELD## ##WHITE_3_FIELD##</v>
      </c>
      <c r="C15" t="str">
        <f>"##WHITE_3_FIELD##"&amp;Tidtager!E27&amp;"##WHITE_3_FIELD##"</f>
        <v>##WHITE_3_FIELD####WHITE_3_FIELD##</v>
      </c>
      <c r="D15" t="str">
        <f>"##WHITE_3_FIELD##"&amp;Tidtager!F27&amp;"##WHITE_3_FIELD##"</f>
        <v>##WHITE_3_FIELD####WHITE_3_FIELD##</v>
      </c>
      <c r="E15" t="str">
        <f>"##WHITE_3_FIELD##"&amp;Tidtager!G27&amp;"##WHITE_3_FIELD##"</f>
        <v>##WHITE_3_FIELD####WHITE_3_FIELD##</v>
      </c>
      <c r="F15" t="str">
        <f>"##WHITE_3_FIELD##"&amp;Tidtager!H27&amp;"##WHITE_3_FIELD##"</f>
        <v>##WHITE_3_FIELD####WHITE_3_FIELD##</v>
      </c>
      <c r="G15" t="str">
        <f>"##WHITE_3_FIELD##"&amp;Tidtager!I27&amp;"##WHITE_3_FIELD##"</f>
        <v>##WHITE_3_FIELD####WHITE_3_FIELD##</v>
      </c>
      <c r="H15" t="str">
        <f>"##WHITE_3_FIELD##"&amp;Tidtager!J27&amp;"##WHITE_3_FIELD##"</f>
        <v>##WHITE_3_FIELD####WHITE_3_FIELD##</v>
      </c>
      <c r="I15" t="str">
        <f>"##WHITE_3_FIELD##"&amp;Tidtager!K27&amp;"##WHITE_3_FIELD##"</f>
        <v>##WHITE_3_FIELD####WHITE_3_FIELD##</v>
      </c>
      <c r="J15" t="str">
        <f>"##WHITE_3_FIELD##"&amp;Tidtager!L27&amp;"##WHITE_3_FIELD##"</f>
        <v>##WHITE_3_FIELD##4##WHITE_3_FIELD##</v>
      </c>
      <c r="K15" t="str">
        <f>"##WHITE_3_FIELD##"&amp;Tidtager!M27&amp;"##WHITE_3_FIELD##"</f>
        <v>##WHITE_3_FIELD####WHITE_3_FIELD##</v>
      </c>
      <c r="L15" t="str">
        <f>"##WHITE_3_FIELD##"&amp;Tidtager!N27&amp;"##WHITE_3_FIELD##"</f>
        <v>##WHITE_3_FIELD####WHITE_3_FIELD##</v>
      </c>
      <c r="M15" t="str">
        <f>"##WHITE_3_FIELD##"&amp;Tidtager!O27&amp;"##WHITE_3_FIELD##"</f>
        <v>##WHITE_3_FIELD####WHITE_3_FIELD##</v>
      </c>
      <c r="N15" t="str">
        <f>"##WHITE_3_FIELD##"&amp;Tidtager!P27&amp;"##WHITE_3_FIELD##"</f>
        <v>##WHITE_3_FIELD####WHITE_3_FIELD##</v>
      </c>
      <c r="O15" t="e">
        <f>"##WHITE_3_FIELD##"&amp;Tidtager!#REF!&amp;"##WHITE_3_FIELD##"</f>
        <v>#REF!</v>
      </c>
      <c r="P15" t="e">
        <f>"##WHITE_3_FIELD##"&amp;Tidtager!#REF!&amp;"##WHITE_3_FIELD##"</f>
        <v>#REF!</v>
      </c>
      <c r="Q15" t="str">
        <f>"##WHITE_3_FIELD##"&amp;Tidtager!Q27&amp;"##WHITE_3_FIELD##"</f>
        <v>##WHITE_3_FIELD####WHITE_3_FIELD##</v>
      </c>
      <c r="R15" t="str">
        <f>"##WHITE_3_FIELD##"&amp;Tidtager!R27&amp;"##WHITE_3_FIELD##"</f>
        <v>##WHITE_3_FIELD####WHITE_3_FIELD##</v>
      </c>
      <c r="S15" t="str">
        <f>"##WHITE_3_FIELD##"&amp;Tidtager!S27&amp;"##WHITE_3_FIELD##"</f>
        <v>##WHITE_3_FIELD####WHITE_3_FIELD##</v>
      </c>
      <c r="T15" t="str">
        <f>"##WHITE_3_FIELD##"&amp;Tidtager!T27&amp;"##WHITE_3_FIELD##"</f>
        <v>##WHITE_3_FIELD####WHITE_3_FIELD##</v>
      </c>
      <c r="U15" t="str">
        <f>"##WHITE_3_FIELD##"&amp;Tidtager!U27&amp;"##WHITE_3_FIELD##"</f>
        <v>##WHITE_3_FIELD####WHITE_3_FIELD##</v>
      </c>
      <c r="V15" t="str">
        <f>"##WHITE_3_FIELD##"&amp;Tidtager!V27&amp;"##WHITE_3_FIELD##"</f>
        <v>##WHITE_3_FIELD####WHITE_3_FIELD##</v>
      </c>
      <c r="W15" t="str">
        <f>"##WHITE_3_FIELD##"&amp;Tidtager!W27&amp;"##WHITE_3_FIELD##"</f>
        <v>##WHITE_3_FIELD####WHITE_3_FIELD##</v>
      </c>
      <c r="X15" t="str">
        <f>"##WHITE_3_FIELD##"&amp;Tidtager!X27&amp;"##WHITE_3_FIELD##"</f>
        <v>##WHITE_3_FIELD##1##WHITE_3_FIELD##</v>
      </c>
      <c r="Y15" t="str">
        <f>"##WHITE_3_FIELD##"&amp;Tidtager!Y27&amp;"##WHITE_3_FIELD##"</f>
        <v>##WHITE_3_FIELD####WHITE_3_FIELD##</v>
      </c>
      <c r="Z15" t="str">
        <f>"##WHITE_3_FIELD##"&amp;Tidtager!Z27&amp;"##WHITE_3_FIELD##"</f>
        <v>##WHITE_3_FIELD####WHITE_3_FIELD##</v>
      </c>
      <c r="AA15" t="str">
        <f>"##WHITE_3_FIELD##"&amp;Tidtager!AA27&amp;"##WHITE_3_FIELD##"</f>
        <v>##WHITE_3_FIELD####WHITE_3_FIELD##</v>
      </c>
      <c r="AB15" t="str">
        <f>"##WHITE_3_FIELD##"&amp;Tidtager!AB27&amp;"##WHITE_3_FIELD##"</f>
        <v>##WHITE_3_FIELD####WHITE_3_FIELD##</v>
      </c>
      <c r="AC15" t="str">
        <f>"##WHITE_3_FIELD##"&amp;Tidtager!AC27&amp;"##WHITE_3_FIELD##"</f>
        <v>##WHITE_3_FIELD####WHITE_3_FIELD##</v>
      </c>
      <c r="AD15" t="str">
        <f>"##WHITE_3_FIELD##"&amp;Tidtager!AD27&amp;"##WHITE_3_FIELD##"</f>
        <v>##WHITE_3_FIELD##2##WHITE_3_FIELD##</v>
      </c>
      <c r="AE15" t="str">
        <f>"##WHITE_3_FIELD##"&amp;Tidtager!AE27&amp;"##WHITE_3_FIELD##"</f>
        <v>##WHITE_3_FIELD####WHITE_3_FIELD##</v>
      </c>
      <c r="AF15" t="str">
        <f>"##WHITE_3_FIELD##"&amp;Tidtager!AF27&amp;"##WHITE_3_FIELD##"</f>
        <v>##WHITE_3_FIELD####WHITE_3_FIELD##</v>
      </c>
      <c r="AG15" t="e">
        <f>"##WHITE_3_FIELD##"&amp;Tidtager!#REF!&amp;"##WHITE_3_FIELD##"</f>
        <v>#REF!</v>
      </c>
      <c r="AH15" t="e">
        <f>"##WHITE_3_FIELD##"&amp;Tidtager!#REF!&amp;"##WHITE_3_FIELD##"</f>
        <v>#REF!</v>
      </c>
      <c r="AI15" t="str">
        <f>"##WHITE_3_FIELD##"&amp;Tidtager!AG27&amp;"##WHITE_3_FIELD##"</f>
        <v>##WHITE_3_FIELD####WHITE_3_FIELD##</v>
      </c>
      <c r="AJ15" t="str">
        <f>"##WHITE_3_FIELD##"&amp;Tidtager!AH27&amp;"##WHITE_3_FIELD##"</f>
        <v>##WHITE_3_FIELD####WHITE_3_FIELD##</v>
      </c>
      <c r="AK15" t="str">
        <f>"##WHITE_3_FIELD##"&amp;Tidtager!AI27&amp;"##WHITE_3_FIELD##"</f>
        <v>##WHITE_3_FIELD####WHITE_3_FIELD##</v>
      </c>
      <c r="AL15" t="str">
        <f>"##WHITE_3_FIELD##"&amp;Tidtager!AJ27&amp;"##WHITE_3_FIELD##"</f>
        <v>##WHITE_3_FIELD##3##WHITE_3_FIELD##</v>
      </c>
      <c r="AM15" t="str">
        <f>"##WHITE_3_FIELD##"&amp;Tidtager!AK27&amp;"##WHITE_3_FIELD##"</f>
        <v>##WHITE_3_FIELD####WHITE_3_FIELD##</v>
      </c>
      <c r="AN15" t="str">
        <f>"##WHITE_3_FIELD##"&amp;Tidtager!AL27&amp;"##WHITE_3_FIELD##"</f>
        <v>##WHITE_3_FIELD####WHITE_3_FIELD##</v>
      </c>
      <c r="AO15" t="str">
        <f>"##WHITE_3_FIELD##"&amp;Tidtager!AM27&amp;"##WHITE_3_FIELD##"</f>
        <v>##WHITE_3_FIELD####WHITE_3_FIELD##</v>
      </c>
      <c r="AP15" t="str">
        <f>"##WHITE_3_FIELD##"&amp;Tidtager!AN27&amp;"##WHITE_3_FIELD##"</f>
        <v>##WHITE_3_FIELD####WHITE_3_FIELD##</v>
      </c>
      <c r="AQ15" t="e">
        <f>"##WHITE_3_FIELD##"&amp;Tidtager!#REF!&amp;"##WHITE_3_FIELD##"</f>
        <v>#REF!</v>
      </c>
      <c r="AR15" t="e">
        <f>"##WHITE_3_FIELD##"&amp;Tidtager!#REF!&amp;"##WHITE_3_FIELD##"</f>
        <v>#REF!</v>
      </c>
      <c r="AS15" t="e">
        <f>"##WHITE_3_FIELD##"&amp;Tidtager!#REF!&amp;"##WHITE_3_FIELD##"</f>
        <v>#REF!</v>
      </c>
      <c r="AT15" t="e">
        <f>"##WHITE_3_FIELD##"&amp;Tidtager!#REF!&amp;"##WHITE_3_FIELD##"</f>
        <v>#REF!</v>
      </c>
      <c r="AU15" t="e">
        <f>"##WHITE_3_FIELD##"&amp;Tidtager!#REF!&amp;"##WHITE_3_FIELD##"</f>
        <v>#REF!</v>
      </c>
      <c r="AV15" t="str">
        <f>"##WHITE_3_FIELD##"&amp;Tidtager!AU27&amp;"##WHITE_3_FIELD##"</f>
        <v>##WHITE_3_FIELD## ##WHITE_3_FIELD##</v>
      </c>
      <c r="AW15" t="str">
        <f>"##WHITE_3_FIELD##"&amp;Tidtager!AV27&amp;"##WHITE_3_FIELD##"</f>
        <v>##WHITE_3_FIELD####WHITE_3_FIELD##</v>
      </c>
      <c r="AX15" t="str">
        <f>"##WHITE_3_FIELD##"&amp;Tidtager!AW27&amp;"##WHITE_3_FIELD##"</f>
        <v>##WHITE_3_FIELD####WHITE_3_FIELD##</v>
      </c>
      <c r="AY15" t="str">
        <f>"##WHITE_3_FIELD##"&amp;Tidtager!AX27&amp;"##WHITE_3_FIELD##"</f>
        <v>##WHITE_3_FIELD####WHITE_3_FIELD##</v>
      </c>
      <c r="AZ15" t="str">
        <f>"##WHITE_3_FIELD##"&amp;Tidtager!AY27&amp;"##WHITE_3_FIELD##"</f>
        <v>##WHITE_3_FIELD##Placering##WHITE_3_FIELD##</v>
      </c>
    </row>
    <row r="16" spans="1:52" ht="12.75">
      <c r="A16" t="str">
        <f>"##WHITE_4_FIELD##"&amp;Tidtager!C28&amp;"##WHITE_4_FIELD##"</f>
        <v>##WHITE_4_FIELD## ##WHITE_4_FIELD##</v>
      </c>
      <c r="B16" t="str">
        <f>"##WHITE_4_FIELD##"&amp;Tidtager!D28&amp;"##WHITE_4_FIELD##"</f>
        <v>##WHITE_4_FIELD## ##WHITE_4_FIELD##</v>
      </c>
      <c r="C16" t="str">
        <f>"##WHITE_4_FIELD##"&amp;Tidtager!E28&amp;"##WHITE_4_FIELD##"</f>
        <v>##WHITE_4_FIELD####WHITE_4_FIELD##</v>
      </c>
      <c r="D16" t="str">
        <f>"##WHITE_4_FIELD##"&amp;Tidtager!F28&amp;"##WHITE_4_FIELD##"</f>
        <v>##WHITE_4_FIELD####WHITE_4_FIELD##</v>
      </c>
      <c r="E16" t="str">
        <f>"##WHITE_4_FIELD##"&amp;Tidtager!G28&amp;"##WHITE_4_FIELD##"</f>
        <v>##WHITE_4_FIELD####WHITE_4_FIELD##</v>
      </c>
      <c r="F16" t="str">
        <f>"##WHITE_4_FIELD##"&amp;Tidtager!H28&amp;"##WHITE_4_FIELD##"</f>
        <v>##WHITE_4_FIELD####WHITE_4_FIELD##</v>
      </c>
      <c r="G16" t="str">
        <f>"##WHITE_4_FIELD##"&amp;Tidtager!I28&amp;"##WHITE_4_FIELD##"</f>
        <v>##WHITE_4_FIELD####WHITE_4_FIELD##</v>
      </c>
      <c r="H16" t="str">
        <f>"##WHITE_4_FIELD##"&amp;Tidtager!J28&amp;"##WHITE_4_FIELD##"</f>
        <v>##WHITE_4_FIELD##1##WHITE_4_FIELD##</v>
      </c>
      <c r="I16" t="str">
        <f>"##WHITE_4_FIELD##"&amp;Tidtager!K28&amp;"##WHITE_4_FIELD##"</f>
        <v>##WHITE_4_FIELD####WHITE_4_FIELD##</v>
      </c>
      <c r="J16" t="str">
        <f>"##WHITE_4_FIELD##"&amp;Tidtager!L28&amp;"##WHITE_4_FIELD##"</f>
        <v>##WHITE_4_FIELD####WHITE_4_FIELD##</v>
      </c>
      <c r="K16" t="str">
        <f>"##WHITE_4_FIELD##"&amp;Tidtager!M28&amp;"##WHITE_4_FIELD##"</f>
        <v>##WHITE_4_FIELD####WHITE_4_FIELD##</v>
      </c>
      <c r="L16" t="str">
        <f>"##WHITE_4_FIELD##"&amp;Tidtager!N28&amp;"##WHITE_4_FIELD##"</f>
        <v>##WHITE_4_FIELD####WHITE_4_FIELD##</v>
      </c>
      <c r="M16" t="str">
        <f>"##WHITE_4_FIELD##"&amp;Tidtager!O28&amp;"##WHITE_4_FIELD##"</f>
        <v>##WHITE_4_FIELD####WHITE_4_FIELD##</v>
      </c>
      <c r="N16" t="str">
        <f>"##WHITE_4_FIELD##"&amp;Tidtager!P28&amp;"##WHITE_4_FIELD##"</f>
        <v>##WHITE_4_FIELD####WHITE_4_FIELD##</v>
      </c>
      <c r="O16" t="e">
        <f>"##WHITE_4_FIELD##"&amp;Tidtager!#REF!&amp;"##WHITE_4_FIELD##"</f>
        <v>#REF!</v>
      </c>
      <c r="P16" t="e">
        <f>"##WHITE_4_FIELD##"&amp;Tidtager!#REF!&amp;"##WHITE_4_FIELD##"</f>
        <v>#REF!</v>
      </c>
      <c r="Q16" t="str">
        <f>"##WHITE_4_FIELD##"&amp;Tidtager!Q28&amp;"##WHITE_4_FIELD##"</f>
        <v>##WHITE_4_FIELD####WHITE_4_FIELD##</v>
      </c>
      <c r="R16" t="str">
        <f>"##WHITE_4_FIELD##"&amp;Tidtager!R28&amp;"##WHITE_4_FIELD##"</f>
        <v>##WHITE_4_FIELD####WHITE_4_FIELD##</v>
      </c>
      <c r="S16" t="str">
        <f>"##WHITE_4_FIELD##"&amp;Tidtager!S28&amp;"##WHITE_4_FIELD##"</f>
        <v>##WHITE_4_FIELD####WHITE_4_FIELD##</v>
      </c>
      <c r="T16" t="str">
        <f>"##WHITE_4_FIELD##"&amp;Tidtager!T28&amp;"##WHITE_4_FIELD##"</f>
        <v>##WHITE_4_FIELD####WHITE_4_FIELD##</v>
      </c>
      <c r="U16" t="str">
        <f>"##WHITE_4_FIELD##"&amp;Tidtager!U28&amp;"##WHITE_4_FIELD##"</f>
        <v>##WHITE_4_FIELD####WHITE_4_FIELD##</v>
      </c>
      <c r="V16" t="str">
        <f>"##WHITE_4_FIELD##"&amp;Tidtager!V28&amp;"##WHITE_4_FIELD##"</f>
        <v>##WHITE_4_FIELD##2##WHITE_4_FIELD##</v>
      </c>
      <c r="W16" t="str">
        <f>"##WHITE_4_FIELD##"&amp;Tidtager!W28&amp;"##WHITE_4_FIELD##"</f>
        <v>##WHITE_4_FIELD####WHITE_4_FIELD##</v>
      </c>
      <c r="X16" t="str">
        <f>"##WHITE_4_FIELD##"&amp;Tidtager!X28&amp;"##WHITE_4_FIELD##"</f>
        <v>##WHITE_4_FIELD####WHITE_4_FIELD##</v>
      </c>
      <c r="Y16" t="str">
        <f>"##WHITE_4_FIELD##"&amp;Tidtager!Y28&amp;"##WHITE_4_FIELD##"</f>
        <v>##WHITE_4_FIELD####WHITE_4_FIELD##</v>
      </c>
      <c r="Z16" t="str">
        <f>"##WHITE_4_FIELD##"&amp;Tidtager!Z28&amp;"##WHITE_4_FIELD##"</f>
        <v>##WHITE_4_FIELD####WHITE_4_FIELD##</v>
      </c>
      <c r="AA16" t="str">
        <f>"##WHITE_4_FIELD##"&amp;Tidtager!AA28&amp;"##WHITE_4_FIELD##"</f>
        <v>##WHITE_4_FIELD####WHITE_4_FIELD##</v>
      </c>
      <c r="AB16" t="str">
        <f>"##WHITE_4_FIELD##"&amp;Tidtager!AB28&amp;"##WHITE_4_FIELD##"</f>
        <v>##WHITE_4_FIELD####WHITE_4_FIELD##</v>
      </c>
      <c r="AC16" t="str">
        <f>"##WHITE_4_FIELD##"&amp;Tidtager!AC28&amp;"##WHITE_4_FIELD##"</f>
        <v>##WHITE_4_FIELD####WHITE_4_FIELD##</v>
      </c>
      <c r="AD16" t="str">
        <f>"##WHITE_4_FIELD##"&amp;Tidtager!AD28&amp;"##WHITE_4_FIELD##"</f>
        <v>##WHITE_4_FIELD####WHITE_4_FIELD##</v>
      </c>
      <c r="AE16" t="str">
        <f>"##WHITE_4_FIELD##"&amp;Tidtager!AE28&amp;"##WHITE_4_FIELD##"</f>
        <v>##WHITE_4_FIELD####WHITE_4_FIELD##</v>
      </c>
      <c r="AF16" t="str">
        <f>"##WHITE_4_FIELD##"&amp;Tidtager!AF28&amp;"##WHITE_4_FIELD##"</f>
        <v>##WHITE_4_FIELD##3##WHITE_4_FIELD##</v>
      </c>
      <c r="AG16" t="e">
        <f>"##WHITE_4_FIELD##"&amp;Tidtager!#REF!&amp;"##WHITE_4_FIELD##"</f>
        <v>#REF!</v>
      </c>
      <c r="AH16" t="e">
        <f>"##WHITE_4_FIELD##"&amp;Tidtager!#REF!&amp;"##WHITE_4_FIELD##"</f>
        <v>#REF!</v>
      </c>
      <c r="AI16" t="str">
        <f>"##WHITE_4_FIELD##"&amp;Tidtager!AG28&amp;"##WHITE_4_FIELD##"</f>
        <v>##WHITE_4_FIELD####WHITE_4_FIELD##</v>
      </c>
      <c r="AJ16" t="str">
        <f>"##WHITE_4_FIELD##"&amp;Tidtager!AH28&amp;"##WHITE_4_FIELD##"</f>
        <v>##WHITE_4_FIELD##4##WHITE_4_FIELD##</v>
      </c>
      <c r="AK16" t="str">
        <f>"##WHITE_4_FIELD##"&amp;Tidtager!AI28&amp;"##WHITE_4_FIELD##"</f>
        <v>##WHITE_4_FIELD####WHITE_4_FIELD##</v>
      </c>
      <c r="AL16" t="str">
        <f>"##WHITE_4_FIELD##"&amp;Tidtager!AJ28&amp;"##WHITE_4_FIELD##"</f>
        <v>##WHITE_4_FIELD####WHITE_4_FIELD##</v>
      </c>
      <c r="AM16" t="str">
        <f>"##WHITE_4_FIELD##"&amp;Tidtager!AK28&amp;"##WHITE_4_FIELD##"</f>
        <v>##WHITE_4_FIELD####WHITE_4_FIELD##</v>
      </c>
      <c r="AN16" t="str">
        <f>"##WHITE_4_FIELD##"&amp;Tidtager!AL28&amp;"##WHITE_4_FIELD##"</f>
        <v>##WHITE_4_FIELD####WHITE_4_FIELD##</v>
      </c>
      <c r="AO16" t="str">
        <f>"##WHITE_4_FIELD##"&amp;Tidtager!AM28&amp;"##WHITE_4_FIELD##"</f>
        <v>##WHITE_4_FIELD####WHITE_4_FIELD##</v>
      </c>
      <c r="AP16" t="str">
        <f>"##WHITE_4_FIELD##"&amp;Tidtager!AN28&amp;"##WHITE_4_FIELD##"</f>
        <v>##WHITE_4_FIELD####WHITE_4_FIELD##</v>
      </c>
      <c r="AQ16" t="e">
        <f>"##WHITE_4_FIELD##"&amp;Tidtager!#REF!&amp;"##WHITE_4_FIELD##"</f>
        <v>#REF!</v>
      </c>
      <c r="AR16" t="e">
        <f>"##WHITE_4_FIELD##"&amp;Tidtager!#REF!&amp;"##WHITE_4_FIELD##"</f>
        <v>#REF!</v>
      </c>
      <c r="AS16" t="e">
        <f>"##WHITE_4_FIELD##"&amp;Tidtager!#REF!&amp;"##WHITE_4_FIELD##"</f>
        <v>#REF!</v>
      </c>
      <c r="AT16" t="e">
        <f>"##WHITE_4_FIELD##"&amp;Tidtager!#REF!&amp;"##WHITE_4_FIELD##"</f>
        <v>#REF!</v>
      </c>
      <c r="AU16" t="e">
        <f>"##WHITE_4_FIELD##"&amp;Tidtager!#REF!&amp;"##WHITE_4_FIELD##"</f>
        <v>#REF!</v>
      </c>
      <c r="AV16" t="str">
        <f>"##WHITE_4_FIELD##"&amp;Tidtager!AU28&amp;"##WHITE_4_FIELD##"</f>
        <v>##WHITE_4_FIELD## ##WHITE_4_FIELD##</v>
      </c>
      <c r="AW16" t="str">
        <f>"##WHITE_4_FIELD##"&amp;Tidtager!AV28&amp;"##WHITE_4_FIELD##"</f>
        <v>##WHITE_4_FIELD####WHITE_4_FIELD##</v>
      </c>
      <c r="AX16" t="str">
        <f>"##WHITE_4_FIELD##"&amp;Tidtager!AW28&amp;"##WHITE_4_FIELD##"</f>
        <v>##WHITE_4_FIELD####WHITE_4_FIELD##</v>
      </c>
      <c r="AY16" t="str">
        <f>"##WHITE_4_FIELD##"&amp;Tidtager!AX28&amp;"##WHITE_4_FIELD##"</f>
        <v>##WHITE_4_FIELD####WHITE_4_FIELD##</v>
      </c>
      <c r="AZ16" t="str">
        <f>"##WHITE_4_FIELD##"&amp;Tidtager!AY28&amp;"##WHITE_4_FIELD##"</f>
        <v>##WHITE_4_FIELD##4##WHITE_4_FIELD##</v>
      </c>
    </row>
    <row r="17" spans="1:52" ht="12.75">
      <c r="A17" t="e">
        <f>"##WHITE_5_FIELD##"&amp;Tidtager!#REF!&amp;"##WHITE_5_FIELD##"</f>
        <v>#REF!</v>
      </c>
      <c r="B17" t="e">
        <f>"##WHITE_5_FIELD##"&amp;Tidtager!#REF!&amp;"##WHITE_5_FIELD##"</f>
        <v>#REF!</v>
      </c>
      <c r="C17" t="e">
        <f>"##WHITE_5_FIELD##"&amp;Tidtager!#REF!&amp;"##WHITE_5_FIELD##"</f>
        <v>#REF!</v>
      </c>
      <c r="D17" t="e">
        <f>"##WHITE_5_FIELD##"&amp;Tidtager!#REF!&amp;"##WHITE_5_FIELD##"</f>
        <v>#REF!</v>
      </c>
      <c r="E17" t="e">
        <f>"##WHITE_5_FIELD##"&amp;Tidtager!#REF!&amp;"##WHITE_5_FIELD##"</f>
        <v>#REF!</v>
      </c>
      <c r="F17" t="e">
        <f>"##WHITE_5_FIELD##"&amp;Tidtager!#REF!&amp;"##WHITE_5_FIELD##"</f>
        <v>#REF!</v>
      </c>
      <c r="G17" t="e">
        <f>"##WHITE_5_FIELD##"&amp;Tidtager!#REF!&amp;"##WHITE_5_FIELD##"</f>
        <v>#REF!</v>
      </c>
      <c r="H17" t="e">
        <f>"##WHITE_5_FIELD##"&amp;Tidtager!#REF!&amp;"##WHITE_5_FIELD##"</f>
        <v>#REF!</v>
      </c>
      <c r="I17" t="e">
        <f>"##WHITE_5_FIELD##"&amp;Tidtager!#REF!&amp;"##WHITE_5_FIELD##"</f>
        <v>#REF!</v>
      </c>
      <c r="J17" t="e">
        <f>"##WHITE_5_FIELD##"&amp;Tidtager!#REF!&amp;"##WHITE_5_FIELD##"</f>
        <v>#REF!</v>
      </c>
      <c r="K17" t="e">
        <f>"##WHITE_5_FIELD##"&amp;Tidtager!#REF!&amp;"##WHITE_5_FIELD##"</f>
        <v>#REF!</v>
      </c>
      <c r="L17" t="e">
        <f>"##WHITE_5_FIELD##"&amp;Tidtager!#REF!&amp;"##WHITE_5_FIELD##"</f>
        <v>#REF!</v>
      </c>
      <c r="M17" t="e">
        <f>"##WHITE_5_FIELD##"&amp;Tidtager!#REF!&amp;"##WHITE_5_FIELD##"</f>
        <v>#REF!</v>
      </c>
      <c r="N17" t="e">
        <f>"##WHITE_5_FIELD##"&amp;Tidtager!#REF!&amp;"##WHITE_5_FIELD##"</f>
        <v>#REF!</v>
      </c>
      <c r="O17" t="e">
        <f>"##WHITE_5_FIELD##"&amp;Tidtager!#REF!&amp;"##WHITE_5_FIELD##"</f>
        <v>#REF!</v>
      </c>
      <c r="P17" t="e">
        <f>"##WHITE_5_FIELD##"&amp;Tidtager!#REF!&amp;"##WHITE_5_FIELD##"</f>
        <v>#REF!</v>
      </c>
      <c r="Q17" t="e">
        <f>"##WHITE_5_FIELD##"&amp;Tidtager!#REF!&amp;"##WHITE_5_FIELD##"</f>
        <v>#REF!</v>
      </c>
      <c r="R17" t="e">
        <f>"##WHITE_5_FIELD##"&amp;Tidtager!#REF!&amp;"##WHITE_5_FIELD##"</f>
        <v>#REF!</v>
      </c>
      <c r="S17" t="e">
        <f>"##WHITE_5_FIELD##"&amp;Tidtager!#REF!&amp;"##WHITE_5_FIELD##"</f>
        <v>#REF!</v>
      </c>
      <c r="T17" t="e">
        <f>"##WHITE_5_FIELD##"&amp;Tidtager!#REF!&amp;"##WHITE_5_FIELD##"</f>
        <v>#REF!</v>
      </c>
      <c r="U17" t="e">
        <f>"##WHITE_5_FIELD##"&amp;Tidtager!#REF!&amp;"##WHITE_5_FIELD##"</f>
        <v>#REF!</v>
      </c>
      <c r="V17" t="e">
        <f>"##WHITE_5_FIELD##"&amp;Tidtager!#REF!&amp;"##WHITE_5_FIELD##"</f>
        <v>#REF!</v>
      </c>
      <c r="W17" t="e">
        <f>"##WHITE_5_FIELD##"&amp;Tidtager!#REF!&amp;"##WHITE_5_FIELD##"</f>
        <v>#REF!</v>
      </c>
      <c r="X17" t="e">
        <f>"##WHITE_5_FIELD##"&amp;Tidtager!#REF!&amp;"##WHITE_5_FIELD##"</f>
        <v>#REF!</v>
      </c>
      <c r="Y17" t="e">
        <f>"##WHITE_5_FIELD##"&amp;Tidtager!#REF!&amp;"##WHITE_5_FIELD##"</f>
        <v>#REF!</v>
      </c>
      <c r="Z17" t="e">
        <f>"##WHITE_5_FIELD##"&amp;Tidtager!#REF!&amp;"##WHITE_5_FIELD##"</f>
        <v>#REF!</v>
      </c>
      <c r="AA17" t="e">
        <f>"##WHITE_5_FIELD##"&amp;Tidtager!#REF!&amp;"##WHITE_5_FIELD##"</f>
        <v>#REF!</v>
      </c>
      <c r="AB17" t="e">
        <f>"##WHITE_5_FIELD##"&amp;Tidtager!#REF!&amp;"##WHITE_5_FIELD##"</f>
        <v>#REF!</v>
      </c>
      <c r="AC17" t="e">
        <f>"##WHITE_5_FIELD##"&amp;Tidtager!#REF!&amp;"##WHITE_5_FIELD##"</f>
        <v>#REF!</v>
      </c>
      <c r="AD17" t="e">
        <f>"##WHITE_5_FIELD##"&amp;Tidtager!#REF!&amp;"##WHITE_5_FIELD##"</f>
        <v>#REF!</v>
      </c>
      <c r="AE17" t="e">
        <f>"##WHITE_5_FIELD##"&amp;Tidtager!#REF!&amp;"##WHITE_5_FIELD##"</f>
        <v>#REF!</v>
      </c>
      <c r="AF17" t="e">
        <f>"##WHITE_5_FIELD##"&amp;Tidtager!#REF!&amp;"##WHITE_5_FIELD##"</f>
        <v>#REF!</v>
      </c>
      <c r="AG17" t="e">
        <f>"##WHITE_5_FIELD##"&amp;Tidtager!#REF!&amp;"##WHITE_5_FIELD##"</f>
        <v>#REF!</v>
      </c>
      <c r="AH17" t="e">
        <f>"##WHITE_5_FIELD##"&amp;Tidtager!#REF!&amp;"##WHITE_5_FIELD##"</f>
        <v>#REF!</v>
      </c>
      <c r="AI17" t="e">
        <f>"##WHITE_5_FIELD##"&amp;Tidtager!#REF!&amp;"##WHITE_5_FIELD##"</f>
        <v>#REF!</v>
      </c>
      <c r="AJ17" t="e">
        <f>"##WHITE_5_FIELD##"&amp;Tidtager!#REF!&amp;"##WHITE_5_FIELD##"</f>
        <v>#REF!</v>
      </c>
      <c r="AK17" t="e">
        <f>"##WHITE_5_FIELD##"&amp;Tidtager!#REF!&amp;"##WHITE_5_FIELD##"</f>
        <v>#REF!</v>
      </c>
      <c r="AL17" t="e">
        <f>"##WHITE_5_FIELD##"&amp;Tidtager!#REF!&amp;"##WHITE_5_FIELD##"</f>
        <v>#REF!</v>
      </c>
      <c r="AM17" t="e">
        <f>"##WHITE_5_FIELD##"&amp;Tidtager!#REF!&amp;"##WHITE_5_FIELD##"</f>
        <v>#REF!</v>
      </c>
      <c r="AN17" t="e">
        <f>"##WHITE_5_FIELD##"&amp;Tidtager!#REF!&amp;"##WHITE_5_FIELD##"</f>
        <v>#REF!</v>
      </c>
      <c r="AO17" t="e">
        <f>"##WHITE_5_FIELD##"&amp;Tidtager!#REF!&amp;"##WHITE_5_FIELD##"</f>
        <v>#REF!</v>
      </c>
      <c r="AP17" t="e">
        <f>"##WHITE_5_FIELD##"&amp;Tidtager!#REF!&amp;"##WHITE_5_FIELD##"</f>
        <v>#REF!</v>
      </c>
      <c r="AQ17" t="e">
        <f>"##WHITE_5_FIELD##"&amp;Tidtager!#REF!&amp;"##WHITE_5_FIELD##"</f>
        <v>#REF!</v>
      </c>
      <c r="AR17" t="e">
        <f>"##WHITE_5_FIELD##"&amp;Tidtager!#REF!&amp;"##WHITE_5_FIELD##"</f>
        <v>#REF!</v>
      </c>
      <c r="AS17" t="e">
        <f>"##WHITE_5_FIELD##"&amp;Tidtager!#REF!&amp;"##WHITE_5_FIELD##"</f>
        <v>#REF!</v>
      </c>
      <c r="AT17" t="e">
        <f>"##WHITE_5_FIELD##"&amp;Tidtager!#REF!&amp;"##WHITE_5_FIELD##"</f>
        <v>#REF!</v>
      </c>
      <c r="AU17" t="e">
        <f>"##WHITE_5_FIELD##"&amp;Tidtager!#REF!&amp;"##WHITE_5_FIELD##"</f>
        <v>#REF!</v>
      </c>
      <c r="AV17" t="e">
        <f>"##WHITE_5_FIELD##"&amp;Tidtager!#REF!&amp;"##WHITE_5_FIELD##"</f>
        <v>#REF!</v>
      </c>
      <c r="AW17" t="e">
        <f>"##WHITE_5_FIELD##"&amp;Tidtager!#REF!&amp;"##WHITE_5_FIELD##"</f>
        <v>#REF!</v>
      </c>
      <c r="AX17" t="e">
        <f>"##WHITE_5_FIELD##"&amp;Tidtager!#REF!&amp;"##WHITE_5_FIELD##"</f>
        <v>#REF!</v>
      </c>
      <c r="AY17" t="e">
        <f>"##WHITE_5_FIELD##"&amp;Tidtager!#REF!&amp;"##WHITE_5_FIELD##"</f>
        <v>#REF!</v>
      </c>
      <c r="AZ17" t="e">
        <f>"##WHITE_5_FIELD##"&amp;Tidtager!#REF!&amp;"##WHITE_5_FIELD##"</f>
        <v>#REF!</v>
      </c>
    </row>
    <row r="19" spans="1:52" ht="12.75">
      <c r="A19" t="str">
        <f>"##YELLOW_1_FIELD##"&amp;Tidtager!C33&amp;"##YELLOW_1_FIELD##"</f>
        <v>##YELLOW_1_FIELD## ##YELLOW_1_FIELD##</v>
      </c>
      <c r="B19" t="str">
        <f>"##YELLOW_1_FIELD##"&amp;Tidtager!D33&amp;"##YELLOW_1_FIELD##"</f>
        <v>##YELLOW_1_FIELD## ##YELLOW_1_FIELD##</v>
      </c>
      <c r="C19" t="str">
        <f>"##YELLOW_1_FIELD##"&amp;Tidtager!E33&amp;"##YELLOW_1_FIELD##"</f>
        <v>##YELLOW_1_FIELD####YELLOW_1_FIELD##</v>
      </c>
      <c r="D19" t="str">
        <f>"##YELLOW_1_FIELD##"&amp;Tidtager!F33&amp;"##YELLOW_1_FIELD##"</f>
        <v>##YELLOW_1_FIELD####YELLOW_1_FIELD##</v>
      </c>
      <c r="E19" t="str">
        <f>"##YELLOW_1_FIELD##"&amp;Tidtager!G33&amp;"##YELLOW_1_FIELD##"</f>
        <v>##YELLOW_1_FIELD####YELLOW_1_FIELD##</v>
      </c>
      <c r="F19" t="str">
        <f>"##YELLOW_1_FIELD##"&amp;Tidtager!H33&amp;"##YELLOW_1_FIELD##"</f>
        <v>##YELLOW_1_FIELD####YELLOW_1_FIELD##</v>
      </c>
      <c r="G19" t="str">
        <f>"##YELLOW_1_FIELD##"&amp;Tidtager!I33&amp;"##YELLOW_1_FIELD##"</f>
        <v>##YELLOW_1_FIELD####YELLOW_1_FIELD##</v>
      </c>
      <c r="H19" t="str">
        <f>"##YELLOW_1_FIELD##"&amp;Tidtager!J33&amp;"##YELLOW_1_FIELD##"</f>
        <v>##YELLOW_1_FIELD####YELLOW_1_FIELD##</v>
      </c>
      <c r="I19" t="str">
        <f>"##YELLOW_1_FIELD##"&amp;Tidtager!K33&amp;"##YELLOW_1_FIELD##"</f>
        <v>##YELLOW_1_FIELD####YELLOW_1_FIELD##</v>
      </c>
      <c r="J19" t="str">
        <f>"##YELLOW_1_FIELD##"&amp;Tidtager!L33&amp;"##YELLOW_1_FIELD##"</f>
        <v>##YELLOW_1_FIELD##3##YELLOW_1_FIELD##</v>
      </c>
      <c r="K19" t="str">
        <f>"##YELLOW_1_FIELD##"&amp;Tidtager!M33&amp;"##YELLOW_1_FIELD##"</f>
        <v>##YELLOW_1_FIELD####YELLOW_1_FIELD##</v>
      </c>
      <c r="L19" t="str">
        <f>"##YELLOW_1_FIELD##"&amp;Tidtager!N33&amp;"##YELLOW_1_FIELD##"</f>
        <v>##YELLOW_1_FIELD####YELLOW_1_FIELD##</v>
      </c>
      <c r="M19" t="str">
        <f>"##YELLOW_1_FIELD##"&amp;Tidtager!O33&amp;"##YELLOW_1_FIELD##"</f>
        <v>##YELLOW_1_FIELD####YELLOW_1_FIELD##</v>
      </c>
      <c r="N19" t="str">
        <f>"##YELLOW_1_FIELD##"&amp;Tidtager!P33&amp;"##YELLOW_1_FIELD##"</f>
        <v>##YELLOW_1_FIELD####YELLOW_1_FIELD##</v>
      </c>
      <c r="O19" t="e">
        <f>"##YELLOW_1_FIELD##"&amp;Tidtager!#REF!&amp;"##YELLOW_1_FIELD##"</f>
        <v>#REF!</v>
      </c>
      <c r="P19" t="e">
        <f>"##YELLOW_1_FIELD##"&amp;Tidtager!#REF!&amp;"##YELLOW_1_FIELD##"</f>
        <v>#REF!</v>
      </c>
      <c r="Q19" t="str">
        <f>"##YELLOW_1_FIELD##"&amp;Tidtager!Q33&amp;"##YELLOW_1_FIELD##"</f>
        <v>##YELLOW_1_FIELD####YELLOW_1_FIELD##</v>
      </c>
      <c r="R19" t="str">
        <f>"##YELLOW_1_FIELD##"&amp;Tidtager!R33&amp;"##YELLOW_1_FIELD##"</f>
        <v>##YELLOW_1_FIELD####YELLOW_1_FIELD##</v>
      </c>
      <c r="S19" t="str">
        <f>"##YELLOW_1_FIELD##"&amp;Tidtager!S33&amp;"##YELLOW_1_FIELD##"</f>
        <v>##YELLOW_1_FIELD####YELLOW_1_FIELD##</v>
      </c>
      <c r="T19" t="str">
        <f>"##YELLOW_1_FIELD##"&amp;Tidtager!T33&amp;"##YELLOW_1_FIELD##"</f>
        <v>##YELLOW_1_FIELD####YELLOW_1_FIELD##</v>
      </c>
      <c r="U19" t="str">
        <f>"##YELLOW_1_FIELD##"&amp;Tidtager!U33&amp;"##YELLOW_1_FIELD##"</f>
        <v>##YELLOW_1_FIELD####YELLOW_1_FIELD##</v>
      </c>
      <c r="V19" t="str">
        <f>"##YELLOW_1_FIELD##"&amp;Tidtager!V33&amp;"##YELLOW_1_FIELD##"</f>
        <v>##YELLOW_1_FIELD##1##YELLOW_1_FIELD##</v>
      </c>
      <c r="W19" t="str">
        <f>"##YELLOW_1_FIELD##"&amp;Tidtager!W33&amp;"##YELLOW_1_FIELD##"</f>
        <v>##YELLOW_1_FIELD####YELLOW_1_FIELD##</v>
      </c>
      <c r="X19" t="str">
        <f>"##YELLOW_1_FIELD##"&amp;Tidtager!X33&amp;"##YELLOW_1_FIELD##"</f>
        <v>##YELLOW_1_FIELD####YELLOW_1_FIELD##</v>
      </c>
      <c r="Y19" t="str">
        <f>"##YELLOW_1_FIELD##"&amp;Tidtager!Y33&amp;"##YELLOW_1_FIELD##"</f>
        <v>##YELLOW_1_FIELD####YELLOW_1_FIELD##</v>
      </c>
      <c r="Z19" t="str">
        <f>"##YELLOW_1_FIELD##"&amp;Tidtager!Z33&amp;"##YELLOW_1_FIELD##"</f>
        <v>##YELLOW_1_FIELD##4##YELLOW_1_FIELD##</v>
      </c>
      <c r="AA19" t="str">
        <f>"##YELLOW_1_FIELD##"&amp;Tidtager!AA33&amp;"##YELLOW_1_FIELD##"</f>
        <v>##YELLOW_1_FIELD####YELLOW_1_FIELD##</v>
      </c>
      <c r="AB19" t="str">
        <f>"##YELLOW_1_FIELD##"&amp;Tidtager!AB33&amp;"##YELLOW_1_FIELD##"</f>
        <v>##YELLOW_1_FIELD####YELLOW_1_FIELD##</v>
      </c>
      <c r="AC19" t="str">
        <f>"##YELLOW_1_FIELD##"&amp;Tidtager!AC33&amp;"##YELLOW_1_FIELD##"</f>
        <v>##YELLOW_1_FIELD####YELLOW_1_FIELD##</v>
      </c>
      <c r="AD19" t="str">
        <f>"##YELLOW_1_FIELD##"&amp;Tidtager!AD33&amp;"##YELLOW_1_FIELD##"</f>
        <v>##YELLOW_1_FIELD####YELLOW_1_FIELD##</v>
      </c>
      <c r="AE19" t="str">
        <f>"##YELLOW_1_FIELD##"&amp;Tidtager!AE33&amp;"##YELLOW_1_FIELD##"</f>
        <v>##YELLOW_1_FIELD####YELLOW_1_FIELD##</v>
      </c>
      <c r="AF19" t="str">
        <f>"##YELLOW_1_FIELD##"&amp;Tidtager!AF33&amp;"##YELLOW_1_FIELD##"</f>
        <v>##YELLOW_1_FIELD####YELLOW_1_FIELD##</v>
      </c>
      <c r="AG19" t="e">
        <f>"##YELLOW_1_FIELD##"&amp;Tidtager!#REF!&amp;"##YELLOW_1_FIELD##"</f>
        <v>#REF!</v>
      </c>
      <c r="AH19" t="e">
        <f>"##YELLOW_1_FIELD##"&amp;Tidtager!#REF!&amp;"##YELLOW_1_FIELD##"</f>
        <v>#REF!</v>
      </c>
      <c r="AI19" t="str">
        <f>"##YELLOW_1_FIELD##"&amp;Tidtager!AG33&amp;"##YELLOW_1_FIELD##"</f>
        <v>##YELLOW_1_FIELD####YELLOW_1_FIELD##</v>
      </c>
      <c r="AJ19" t="str">
        <f>"##YELLOW_1_FIELD##"&amp;Tidtager!AH33&amp;"##YELLOW_1_FIELD##"</f>
        <v>##YELLOW_1_FIELD####YELLOW_1_FIELD##</v>
      </c>
      <c r="AK19" t="str">
        <f>"##YELLOW_1_FIELD##"&amp;Tidtager!AI33&amp;"##YELLOW_1_FIELD##"</f>
        <v>##YELLOW_1_FIELD####YELLOW_1_FIELD##</v>
      </c>
      <c r="AL19" t="str">
        <f>"##YELLOW_1_FIELD##"&amp;Tidtager!AJ33&amp;"##YELLOW_1_FIELD##"</f>
        <v>##YELLOW_1_FIELD####YELLOW_1_FIELD##</v>
      </c>
      <c r="AM19" t="str">
        <f>"##YELLOW_1_FIELD##"&amp;Tidtager!AK33&amp;"##YELLOW_1_FIELD##"</f>
        <v>##YELLOW_1_FIELD####YELLOW_1_FIELD##</v>
      </c>
      <c r="AN19" t="str">
        <f>"##YELLOW_1_FIELD##"&amp;Tidtager!AL33&amp;"##YELLOW_1_FIELD##"</f>
        <v>##YELLOW_1_FIELD####YELLOW_1_FIELD##</v>
      </c>
      <c r="AO19" t="str">
        <f>"##YELLOW_1_FIELD##"&amp;Tidtager!AM33&amp;"##YELLOW_1_FIELD##"</f>
        <v>##YELLOW_1_FIELD####YELLOW_1_FIELD##</v>
      </c>
      <c r="AP19" t="str">
        <f>"##YELLOW_1_FIELD##"&amp;Tidtager!AN33&amp;"##YELLOW_1_FIELD##"</f>
        <v>##YELLOW_1_FIELD##2##YELLOW_1_FIELD##</v>
      </c>
      <c r="AQ19" t="e">
        <f>"##YELLOW_1_FIELD##"&amp;Tidtager!#REF!&amp;"##YELLOW_1_FIELD##"</f>
        <v>#REF!</v>
      </c>
      <c r="AR19" t="e">
        <f>"##YELLOW_1_FIELD##"&amp;Tidtager!#REF!&amp;"##YELLOW_1_FIELD##"</f>
        <v>#REF!</v>
      </c>
      <c r="AS19" t="e">
        <f>"##YELLOW_1_FIELD##"&amp;Tidtager!#REF!&amp;"##YELLOW_1_FIELD##"</f>
        <v>#REF!</v>
      </c>
      <c r="AT19" t="e">
        <f>"##YELLOW_1_FIELD##"&amp;Tidtager!#REF!&amp;"##YELLOW_1_FIELD##"</f>
        <v>#REF!</v>
      </c>
      <c r="AU19" t="e">
        <f>"##YELLOW_1_FIELD##"&amp;Tidtager!#REF!&amp;"##YELLOW_1_FIELD##"</f>
        <v>#REF!</v>
      </c>
      <c r="AV19" t="str">
        <f>"##YELLOW_1_FIELD##"&amp;Tidtager!AU33&amp;"##YELLOW_1_FIELD##"</f>
        <v>##YELLOW_1_FIELD## ##YELLOW_1_FIELD##</v>
      </c>
      <c r="AW19" t="str">
        <f>"##YELLOW_1_FIELD##"&amp;Tidtager!AV33&amp;"##YELLOW_1_FIELD##"</f>
        <v>##YELLOW_1_FIELD####YELLOW_1_FIELD##</v>
      </c>
      <c r="AX19" t="str">
        <f>"##YELLOW_1_FIELD##"&amp;Tidtager!AW33&amp;"##YELLOW_1_FIELD##"</f>
        <v>##YELLOW_1_FIELD####YELLOW_1_FIELD##</v>
      </c>
      <c r="AY19" t="str">
        <f>"##YELLOW_1_FIELD##"&amp;Tidtager!AX33&amp;"##YELLOW_1_FIELD##"</f>
        <v>##YELLOW_1_FIELD####YELLOW_1_FIELD##</v>
      </c>
      <c r="AZ19" t="str">
        <f>"##YELLOW_1_FIELD##"&amp;Tidtager!AY33&amp;"##YELLOW_1_FIELD##"</f>
        <v>##YELLOW_1_FIELD##Hold##YELLOW_1_FIELD##</v>
      </c>
    </row>
    <row r="20" spans="1:52" ht="12.75">
      <c r="A20" t="str">
        <f>"##YELLOW_2_FIELD##"&amp;Tidtager!C34&amp;"##YELLOW_2_FIELD##"</f>
        <v>##YELLOW_2_FIELD## ##YELLOW_2_FIELD##</v>
      </c>
      <c r="B20" t="str">
        <f>"##YELLOW_2_FIELD##"&amp;Tidtager!D34&amp;"##YELLOW_2_FIELD##"</f>
        <v>##YELLOW_2_FIELD## ##YELLOW_2_FIELD##</v>
      </c>
      <c r="C20" t="str">
        <f>"##YELLOW_2_FIELD##"&amp;Tidtager!E34&amp;"##YELLOW_2_FIELD##"</f>
        <v>##YELLOW_2_FIELD####YELLOW_2_FIELD##</v>
      </c>
      <c r="D20" t="str">
        <f>"##YELLOW_2_FIELD##"&amp;Tidtager!F34&amp;"##YELLOW_2_FIELD##"</f>
        <v>##YELLOW_2_FIELD####YELLOW_2_FIELD##</v>
      </c>
      <c r="E20" t="str">
        <f>"##YELLOW_2_FIELD##"&amp;Tidtager!G34&amp;"##YELLOW_2_FIELD##"</f>
        <v>##YELLOW_2_FIELD####YELLOW_2_FIELD##</v>
      </c>
      <c r="F20" t="str">
        <f>"##YELLOW_2_FIELD##"&amp;Tidtager!H34&amp;"##YELLOW_2_FIELD##"</f>
        <v>##YELLOW_2_FIELD####YELLOW_2_FIELD##</v>
      </c>
      <c r="G20" t="str">
        <f>"##YELLOW_2_FIELD##"&amp;Tidtager!I34&amp;"##YELLOW_2_FIELD##"</f>
        <v>##YELLOW_2_FIELD####YELLOW_2_FIELD##</v>
      </c>
      <c r="H20" t="str">
        <f>"##YELLOW_2_FIELD##"&amp;Tidtager!J34&amp;"##YELLOW_2_FIELD##"</f>
        <v>##YELLOW_2_FIELD##4##YELLOW_2_FIELD##</v>
      </c>
      <c r="I20" t="str">
        <f>"##YELLOW_2_FIELD##"&amp;Tidtager!K34&amp;"##YELLOW_2_FIELD##"</f>
        <v>##YELLOW_2_FIELD####YELLOW_2_FIELD##</v>
      </c>
      <c r="J20" t="str">
        <f>"##YELLOW_2_FIELD##"&amp;Tidtager!L34&amp;"##YELLOW_2_FIELD##"</f>
        <v>##YELLOW_2_FIELD####YELLOW_2_FIELD##</v>
      </c>
      <c r="K20" t="str">
        <f>"##YELLOW_2_FIELD##"&amp;Tidtager!M34&amp;"##YELLOW_2_FIELD##"</f>
        <v>##YELLOW_2_FIELD####YELLOW_2_FIELD##</v>
      </c>
      <c r="L20" t="str">
        <f>"##YELLOW_2_FIELD##"&amp;Tidtager!N34&amp;"##YELLOW_2_FIELD##"</f>
        <v>##YELLOW_2_FIELD####YELLOW_2_FIELD##</v>
      </c>
      <c r="M20" t="str">
        <f>"##YELLOW_2_FIELD##"&amp;Tidtager!O34&amp;"##YELLOW_2_FIELD##"</f>
        <v>##YELLOW_2_FIELD####YELLOW_2_FIELD##</v>
      </c>
      <c r="N20" t="str">
        <f>"##YELLOW_2_FIELD##"&amp;Tidtager!P34&amp;"##YELLOW_2_FIELD##"</f>
        <v>##YELLOW_2_FIELD####YELLOW_2_FIELD##</v>
      </c>
      <c r="O20" t="e">
        <f>"##YELLOW_2_FIELD##"&amp;Tidtager!#REF!&amp;"##YELLOW_2_FIELD##"</f>
        <v>#REF!</v>
      </c>
      <c r="P20" t="e">
        <f>"##YELLOW_2_FIELD##"&amp;Tidtager!#REF!&amp;"##YELLOW_2_FIELD##"</f>
        <v>#REF!</v>
      </c>
      <c r="Q20" t="str">
        <f>"##YELLOW_2_FIELD##"&amp;Tidtager!Q34&amp;"##YELLOW_2_FIELD##"</f>
        <v>##YELLOW_2_FIELD####YELLOW_2_FIELD##</v>
      </c>
      <c r="R20" t="str">
        <f>"##YELLOW_2_FIELD##"&amp;Tidtager!R34&amp;"##YELLOW_2_FIELD##"</f>
        <v>##YELLOW_2_FIELD####YELLOW_2_FIELD##</v>
      </c>
      <c r="S20" t="str">
        <f>"##YELLOW_2_FIELD##"&amp;Tidtager!S34&amp;"##YELLOW_2_FIELD##"</f>
        <v>##YELLOW_2_FIELD####YELLOW_2_FIELD##</v>
      </c>
      <c r="T20" t="str">
        <f>"##YELLOW_2_FIELD##"&amp;Tidtager!T34&amp;"##YELLOW_2_FIELD##"</f>
        <v>##YELLOW_2_FIELD####YELLOW_2_FIELD##</v>
      </c>
      <c r="U20" t="str">
        <f>"##YELLOW_2_FIELD##"&amp;Tidtager!U34&amp;"##YELLOW_2_FIELD##"</f>
        <v>##YELLOW_2_FIELD####YELLOW_2_FIELD##</v>
      </c>
      <c r="V20" t="str">
        <f>"##YELLOW_2_FIELD##"&amp;Tidtager!V34&amp;"##YELLOW_2_FIELD##"</f>
        <v>##YELLOW_2_FIELD####YELLOW_2_FIELD##</v>
      </c>
      <c r="W20" t="str">
        <f>"##YELLOW_2_FIELD##"&amp;Tidtager!W34&amp;"##YELLOW_2_FIELD##"</f>
        <v>##YELLOW_2_FIELD####YELLOW_2_FIELD##</v>
      </c>
      <c r="X20" t="str">
        <f>"##YELLOW_2_FIELD##"&amp;Tidtager!X34&amp;"##YELLOW_2_FIELD##"</f>
        <v>##YELLOW_2_FIELD##2##YELLOW_2_FIELD##</v>
      </c>
      <c r="Y20" t="str">
        <f>"##YELLOW_2_FIELD##"&amp;Tidtager!Y34&amp;"##YELLOW_2_FIELD##"</f>
        <v>##YELLOW_2_FIELD####YELLOW_2_FIELD##</v>
      </c>
      <c r="Z20" t="str">
        <f>"##YELLOW_2_FIELD##"&amp;Tidtager!Z34&amp;"##YELLOW_2_FIELD##"</f>
        <v>##YELLOW_2_FIELD####YELLOW_2_FIELD##</v>
      </c>
      <c r="AA20" t="str">
        <f>"##YELLOW_2_FIELD##"&amp;Tidtager!AA34&amp;"##YELLOW_2_FIELD##"</f>
        <v>##YELLOW_2_FIELD####YELLOW_2_FIELD##</v>
      </c>
      <c r="AB20" t="str">
        <f>"##YELLOW_2_FIELD##"&amp;Tidtager!AB34&amp;"##YELLOW_2_FIELD##"</f>
        <v>##YELLOW_2_FIELD##1##YELLOW_2_FIELD##</v>
      </c>
      <c r="AC20" t="str">
        <f>"##YELLOW_2_FIELD##"&amp;Tidtager!AC34&amp;"##YELLOW_2_FIELD##"</f>
        <v>##YELLOW_2_FIELD####YELLOW_2_FIELD##</v>
      </c>
      <c r="AD20" t="str">
        <f>"##YELLOW_2_FIELD##"&amp;Tidtager!AD34&amp;"##YELLOW_2_FIELD##"</f>
        <v>##YELLOW_2_FIELD####YELLOW_2_FIELD##</v>
      </c>
      <c r="AE20" t="str">
        <f>"##YELLOW_2_FIELD##"&amp;Tidtager!AE34&amp;"##YELLOW_2_FIELD##"</f>
        <v>##YELLOW_2_FIELD####YELLOW_2_FIELD##</v>
      </c>
      <c r="AF20" t="str">
        <f>"##YELLOW_2_FIELD##"&amp;Tidtager!AF34&amp;"##YELLOW_2_FIELD##"</f>
        <v>##YELLOW_2_FIELD####YELLOW_2_FIELD##</v>
      </c>
      <c r="AG20" t="e">
        <f>"##YELLOW_2_FIELD##"&amp;Tidtager!#REF!&amp;"##YELLOW_2_FIELD##"</f>
        <v>#REF!</v>
      </c>
      <c r="AH20" t="e">
        <f>"##YELLOW_2_FIELD##"&amp;Tidtager!#REF!&amp;"##YELLOW_2_FIELD##"</f>
        <v>#REF!</v>
      </c>
      <c r="AI20" t="str">
        <f>"##YELLOW_2_FIELD##"&amp;Tidtager!AG34&amp;"##YELLOW_2_FIELD##"</f>
        <v>##YELLOW_2_FIELD####YELLOW_2_FIELD##</v>
      </c>
      <c r="AJ20" t="str">
        <f>"##YELLOW_2_FIELD##"&amp;Tidtager!AH34&amp;"##YELLOW_2_FIELD##"</f>
        <v>##YELLOW_2_FIELD####YELLOW_2_FIELD##</v>
      </c>
      <c r="AK20" t="str">
        <f>"##YELLOW_2_FIELD##"&amp;Tidtager!AI34&amp;"##YELLOW_2_FIELD##"</f>
        <v>##YELLOW_2_FIELD####YELLOW_2_FIELD##</v>
      </c>
      <c r="AL20" t="str">
        <f>"##YELLOW_2_FIELD##"&amp;Tidtager!AJ34&amp;"##YELLOW_2_FIELD##"</f>
        <v>##YELLOW_2_FIELD####YELLOW_2_FIELD##</v>
      </c>
      <c r="AM20" t="str">
        <f>"##YELLOW_2_FIELD##"&amp;Tidtager!AK34&amp;"##YELLOW_2_FIELD##"</f>
        <v>##YELLOW_2_FIELD####YELLOW_2_FIELD##</v>
      </c>
      <c r="AN20" t="str">
        <f>"##YELLOW_2_FIELD##"&amp;Tidtager!AL34&amp;"##YELLOW_2_FIELD##"</f>
        <v>##YELLOW_2_FIELD##3##YELLOW_2_FIELD##</v>
      </c>
      <c r="AO20" t="str">
        <f>"##YELLOW_2_FIELD##"&amp;Tidtager!AM34&amp;"##YELLOW_2_FIELD##"</f>
        <v>##YELLOW_2_FIELD####YELLOW_2_FIELD##</v>
      </c>
      <c r="AP20" t="str">
        <f>"##YELLOW_2_FIELD##"&amp;Tidtager!AN34&amp;"##YELLOW_2_FIELD##"</f>
        <v>##YELLOW_2_FIELD####YELLOW_2_FIELD##</v>
      </c>
      <c r="AQ20" t="e">
        <f>"##YELLOW_2_FIELD##"&amp;Tidtager!#REF!&amp;"##YELLOW_2_FIELD##"</f>
        <v>#REF!</v>
      </c>
      <c r="AR20" t="e">
        <f>"##YELLOW_2_FIELD##"&amp;Tidtager!#REF!&amp;"##YELLOW_2_FIELD##"</f>
        <v>#REF!</v>
      </c>
      <c r="AS20" t="e">
        <f>"##YELLOW_2_FIELD##"&amp;Tidtager!#REF!&amp;"##YELLOW_2_FIELD##"</f>
        <v>#REF!</v>
      </c>
      <c r="AT20" t="e">
        <f>"##YELLOW_2_FIELD##"&amp;Tidtager!#REF!&amp;"##YELLOW_2_FIELD##"</f>
        <v>#REF!</v>
      </c>
      <c r="AU20" t="e">
        <f>"##YELLOW_2_FIELD##"&amp;Tidtager!#REF!&amp;"##YELLOW_2_FIELD##"</f>
        <v>#REF!</v>
      </c>
      <c r="AV20" t="str">
        <f>"##YELLOW_2_FIELD##"&amp;Tidtager!AU34&amp;"##YELLOW_2_FIELD##"</f>
        <v>##YELLOW_2_FIELD## ##YELLOW_2_FIELD##</v>
      </c>
      <c r="AW20" t="str">
        <f>"##YELLOW_2_FIELD##"&amp;Tidtager!AV34&amp;"##YELLOW_2_FIELD##"</f>
        <v>##YELLOW_2_FIELD####YELLOW_2_FIELD##</v>
      </c>
      <c r="AX20" t="str">
        <f>"##YELLOW_2_FIELD##"&amp;Tidtager!AW34&amp;"##YELLOW_2_FIELD##"</f>
        <v>##YELLOW_2_FIELD####YELLOW_2_FIELD##</v>
      </c>
      <c r="AY20" t="str">
        <f>"##YELLOW_2_FIELD##"&amp;Tidtager!AX34&amp;"##YELLOW_2_FIELD##"</f>
        <v>##YELLOW_2_FIELD####YELLOW_2_FIELD##</v>
      </c>
      <c r="AZ20" t="str">
        <f>"##YELLOW_2_FIELD##"&amp;Tidtager!AY34&amp;"##YELLOW_2_FIELD##"</f>
        <v>##YELLOW_2_FIELD####YELLOW_2_FIELD##</v>
      </c>
    </row>
    <row r="21" spans="1:52" ht="12.75">
      <c r="A21" t="str">
        <f>"##YELLOW_3_FIELD##"&amp;Tidtager!C35&amp;"##YELLOW_3_FIELD##"</f>
        <v>##YELLOW_3_FIELD## ##YELLOW_3_FIELD##</v>
      </c>
      <c r="B21" t="str">
        <f>"##YELLOW_3_FIELD##"&amp;Tidtager!D35&amp;"##YELLOW_3_FIELD##"</f>
        <v>##YELLOW_3_FIELD## ##YELLOW_3_FIELD##</v>
      </c>
      <c r="C21" t="str">
        <f>"##YELLOW_3_FIELD##"&amp;Tidtager!E35&amp;"##YELLOW_3_FIELD##"</f>
        <v>##YELLOW_3_FIELD####YELLOW_3_FIELD##</v>
      </c>
      <c r="D21" t="str">
        <f>"##YELLOW_3_FIELD##"&amp;Tidtager!F35&amp;"##YELLOW_3_FIELD##"</f>
        <v>##YELLOW_3_FIELD####YELLOW_3_FIELD##</v>
      </c>
      <c r="E21" t="str">
        <f>"##YELLOW_3_FIELD##"&amp;Tidtager!G35&amp;"##YELLOW_3_FIELD##"</f>
        <v>##YELLOW_3_FIELD####YELLOW_3_FIELD##</v>
      </c>
      <c r="F21" t="str">
        <f>"##YELLOW_3_FIELD##"&amp;Tidtager!H35&amp;"##YELLOW_3_FIELD##"</f>
        <v>##YELLOW_3_FIELD####YELLOW_3_FIELD##</v>
      </c>
      <c r="G21" t="str">
        <f>"##YELLOW_3_FIELD##"&amp;Tidtager!I35&amp;"##YELLOW_3_FIELD##"</f>
        <v>##YELLOW_3_FIELD####YELLOW_3_FIELD##</v>
      </c>
      <c r="H21" t="str">
        <f>"##YELLOW_3_FIELD##"&amp;Tidtager!J35&amp;"##YELLOW_3_FIELD##"</f>
        <v>##YELLOW_3_FIELD####YELLOW_3_FIELD##</v>
      </c>
      <c r="I21" t="str">
        <f>"##YELLOW_3_FIELD##"&amp;Tidtager!K35&amp;"##YELLOW_3_FIELD##"</f>
        <v>##YELLOW_3_FIELD####YELLOW_3_FIELD##</v>
      </c>
      <c r="J21" t="str">
        <f>"##YELLOW_3_FIELD##"&amp;Tidtager!L35&amp;"##YELLOW_3_FIELD##"</f>
        <v>##YELLOW_3_FIELD####YELLOW_3_FIELD##</v>
      </c>
      <c r="K21" t="str">
        <f>"##YELLOW_3_FIELD##"&amp;Tidtager!M35&amp;"##YELLOW_3_FIELD##"</f>
        <v>##YELLOW_3_FIELD####YELLOW_3_FIELD##</v>
      </c>
      <c r="L21" t="str">
        <f>"##YELLOW_3_FIELD##"&amp;Tidtager!N35&amp;"##YELLOW_3_FIELD##"</f>
        <v>##YELLOW_3_FIELD##4##YELLOW_3_FIELD##</v>
      </c>
      <c r="M21" t="str">
        <f>"##YELLOW_3_FIELD##"&amp;Tidtager!O35&amp;"##YELLOW_3_FIELD##"</f>
        <v>##YELLOW_3_FIELD####YELLOW_3_FIELD##</v>
      </c>
      <c r="N21" t="str">
        <f>"##YELLOW_3_FIELD##"&amp;Tidtager!P35&amp;"##YELLOW_3_FIELD##"</f>
        <v>##YELLOW_3_FIELD####YELLOW_3_FIELD##</v>
      </c>
      <c r="O21" t="e">
        <f>"##YELLOW_3_FIELD##"&amp;Tidtager!#REF!&amp;"##YELLOW_3_FIELD##"</f>
        <v>#REF!</v>
      </c>
      <c r="P21" t="e">
        <f>"##YELLOW_3_FIELD##"&amp;Tidtager!#REF!&amp;"##YELLOW_3_FIELD##"</f>
        <v>#REF!</v>
      </c>
      <c r="Q21" t="str">
        <f>"##YELLOW_3_FIELD##"&amp;Tidtager!Q35&amp;"##YELLOW_3_FIELD##"</f>
        <v>##YELLOW_3_FIELD####YELLOW_3_FIELD##</v>
      </c>
      <c r="R21" t="str">
        <f>"##YELLOW_3_FIELD##"&amp;Tidtager!R35&amp;"##YELLOW_3_FIELD##"</f>
        <v>##YELLOW_3_FIELD####YELLOW_3_FIELD##</v>
      </c>
      <c r="S21" t="str">
        <f>"##YELLOW_3_FIELD##"&amp;Tidtager!S35&amp;"##YELLOW_3_FIELD##"</f>
        <v>##YELLOW_3_FIELD####YELLOW_3_FIELD##</v>
      </c>
      <c r="T21" t="str">
        <f>"##YELLOW_3_FIELD##"&amp;Tidtager!T35&amp;"##YELLOW_3_FIELD##"</f>
        <v>##YELLOW_3_FIELD##3##YELLOW_3_FIELD##</v>
      </c>
      <c r="U21" t="str">
        <f>"##YELLOW_3_FIELD##"&amp;Tidtager!U35&amp;"##YELLOW_3_FIELD##"</f>
        <v>##YELLOW_3_FIELD####YELLOW_3_FIELD##</v>
      </c>
      <c r="V21" t="str">
        <f>"##YELLOW_3_FIELD##"&amp;Tidtager!V35&amp;"##YELLOW_3_FIELD##"</f>
        <v>##YELLOW_3_FIELD####YELLOW_3_FIELD##</v>
      </c>
      <c r="W21" t="str">
        <f>"##YELLOW_3_FIELD##"&amp;Tidtager!W35&amp;"##YELLOW_3_FIELD##"</f>
        <v>##YELLOW_3_FIELD####YELLOW_3_FIELD##</v>
      </c>
      <c r="X21" t="str">
        <f>"##YELLOW_3_FIELD##"&amp;Tidtager!X35&amp;"##YELLOW_3_FIELD##"</f>
        <v>##YELLOW_3_FIELD####YELLOW_3_FIELD##</v>
      </c>
      <c r="Y21" t="str">
        <f>"##YELLOW_3_FIELD##"&amp;Tidtager!Y35&amp;"##YELLOW_3_FIELD##"</f>
        <v>##YELLOW_3_FIELD####YELLOW_3_FIELD##</v>
      </c>
      <c r="Z21" t="str">
        <f>"##YELLOW_3_FIELD##"&amp;Tidtager!Z35&amp;"##YELLOW_3_FIELD##"</f>
        <v>##YELLOW_3_FIELD####YELLOW_3_FIELD##</v>
      </c>
      <c r="AA21" t="str">
        <f>"##YELLOW_3_FIELD##"&amp;Tidtager!AA35&amp;"##YELLOW_3_FIELD##"</f>
        <v>##YELLOW_3_FIELD####YELLOW_3_FIELD##</v>
      </c>
      <c r="AB21" t="str">
        <f>"##YELLOW_3_FIELD##"&amp;Tidtager!AB35&amp;"##YELLOW_3_FIELD##"</f>
        <v>##YELLOW_3_FIELD####YELLOW_3_FIELD##</v>
      </c>
      <c r="AC21" t="str">
        <f>"##YELLOW_3_FIELD##"&amp;Tidtager!AC35&amp;"##YELLOW_3_FIELD##"</f>
        <v>##YELLOW_3_FIELD####YELLOW_3_FIELD##</v>
      </c>
      <c r="AD21" t="str">
        <f>"##YELLOW_3_FIELD##"&amp;Tidtager!AD35&amp;"##YELLOW_3_FIELD##"</f>
        <v>##YELLOW_3_FIELD####YELLOW_3_FIELD##</v>
      </c>
      <c r="AE21" t="str">
        <f>"##YELLOW_3_FIELD##"&amp;Tidtager!AE35&amp;"##YELLOW_3_FIELD##"</f>
        <v>##YELLOW_3_FIELD####YELLOW_3_FIELD##</v>
      </c>
      <c r="AF21" t="str">
        <f>"##YELLOW_3_FIELD##"&amp;Tidtager!AF35&amp;"##YELLOW_3_FIELD##"</f>
        <v>##YELLOW_3_FIELD##1##YELLOW_3_FIELD##</v>
      </c>
      <c r="AG21" t="e">
        <f>"##YELLOW_3_FIELD##"&amp;Tidtager!#REF!&amp;"##YELLOW_3_FIELD##"</f>
        <v>#REF!</v>
      </c>
      <c r="AH21" t="e">
        <f>"##YELLOW_3_FIELD##"&amp;Tidtager!#REF!&amp;"##YELLOW_3_FIELD##"</f>
        <v>#REF!</v>
      </c>
      <c r="AI21" t="str">
        <f>"##YELLOW_3_FIELD##"&amp;Tidtager!AG35&amp;"##YELLOW_3_FIELD##"</f>
        <v>##YELLOW_3_FIELD####YELLOW_3_FIELD##</v>
      </c>
      <c r="AJ21" t="str">
        <f>"##YELLOW_3_FIELD##"&amp;Tidtager!AH35&amp;"##YELLOW_3_FIELD##"</f>
        <v>##YELLOW_3_FIELD####YELLOW_3_FIELD##</v>
      </c>
      <c r="AK21" t="str">
        <f>"##YELLOW_3_FIELD##"&amp;Tidtager!AI35&amp;"##YELLOW_3_FIELD##"</f>
        <v>##YELLOW_3_FIELD####YELLOW_3_FIELD##</v>
      </c>
      <c r="AL21" t="str">
        <f>"##YELLOW_3_FIELD##"&amp;Tidtager!AJ35&amp;"##YELLOW_3_FIELD##"</f>
        <v>##YELLOW_3_FIELD##2##YELLOW_3_FIELD##</v>
      </c>
      <c r="AM21" t="str">
        <f>"##YELLOW_3_FIELD##"&amp;Tidtager!AK35&amp;"##YELLOW_3_FIELD##"</f>
        <v>##YELLOW_3_FIELD####YELLOW_3_FIELD##</v>
      </c>
      <c r="AN21" t="str">
        <f>"##YELLOW_3_FIELD##"&amp;Tidtager!AL35&amp;"##YELLOW_3_FIELD##"</f>
        <v>##YELLOW_3_FIELD####YELLOW_3_FIELD##</v>
      </c>
      <c r="AO21" t="str">
        <f>"##YELLOW_3_FIELD##"&amp;Tidtager!AM35&amp;"##YELLOW_3_FIELD##"</f>
        <v>##YELLOW_3_FIELD####YELLOW_3_FIELD##</v>
      </c>
      <c r="AP21" t="str">
        <f>"##YELLOW_3_FIELD##"&amp;Tidtager!AN35&amp;"##YELLOW_3_FIELD##"</f>
        <v>##YELLOW_3_FIELD####YELLOW_3_FIELD##</v>
      </c>
      <c r="AQ21" t="e">
        <f>"##YELLOW_3_FIELD##"&amp;Tidtager!#REF!&amp;"##YELLOW_3_FIELD##"</f>
        <v>#REF!</v>
      </c>
      <c r="AR21" t="e">
        <f>"##YELLOW_3_FIELD##"&amp;Tidtager!#REF!&amp;"##YELLOW_3_FIELD##"</f>
        <v>#REF!</v>
      </c>
      <c r="AS21" t="e">
        <f>"##YELLOW_3_FIELD##"&amp;Tidtager!#REF!&amp;"##YELLOW_3_FIELD##"</f>
        <v>#REF!</v>
      </c>
      <c r="AT21" t="e">
        <f>"##YELLOW_3_FIELD##"&amp;Tidtager!#REF!&amp;"##YELLOW_3_FIELD##"</f>
        <v>#REF!</v>
      </c>
      <c r="AU21" t="e">
        <f>"##YELLOW_3_FIELD##"&amp;Tidtager!#REF!&amp;"##YELLOW_3_FIELD##"</f>
        <v>#REF!</v>
      </c>
      <c r="AV21" t="str">
        <f>"##YELLOW_3_FIELD##"&amp;Tidtager!AU35&amp;"##YELLOW_3_FIELD##"</f>
        <v>##YELLOW_3_FIELD## ##YELLOW_3_FIELD##</v>
      </c>
      <c r="AW21" t="str">
        <f>"##YELLOW_3_FIELD##"&amp;Tidtager!AV35&amp;"##YELLOW_3_FIELD##"</f>
        <v>##YELLOW_3_FIELD####YELLOW_3_FIELD##</v>
      </c>
      <c r="AX21" t="str">
        <f>"##YELLOW_3_FIELD##"&amp;Tidtager!AW35&amp;"##YELLOW_3_FIELD##"</f>
        <v>##YELLOW_3_FIELD####YELLOW_3_FIELD##</v>
      </c>
      <c r="AY21" t="str">
        <f>"##YELLOW_3_FIELD##"&amp;Tidtager!AX35&amp;"##YELLOW_3_FIELD##"</f>
        <v>##YELLOW_3_FIELD####YELLOW_3_FIELD##</v>
      </c>
      <c r="AZ21" t="str">
        <f>"##YELLOW_3_FIELD##"&amp;Tidtager!AY35&amp;"##YELLOW_3_FIELD##"</f>
        <v>##YELLOW_3_FIELD##Placering##YELLOW_3_FIELD##</v>
      </c>
    </row>
    <row r="22" spans="1:52" ht="12.75">
      <c r="A22" t="str">
        <f>"##YELLOW_4_FIELD##"&amp;Tidtager!C36&amp;"##YELLOW_4_FIELD##"</f>
        <v>##YELLOW_4_FIELD## ##YELLOW_4_FIELD##</v>
      </c>
      <c r="B22" t="str">
        <f>"##YELLOW_4_FIELD##"&amp;Tidtager!D36&amp;"##YELLOW_4_FIELD##"</f>
        <v>##YELLOW_4_FIELD## ##YELLOW_4_FIELD##</v>
      </c>
      <c r="C22" t="str">
        <f>"##YELLOW_4_FIELD##"&amp;Tidtager!E36&amp;"##YELLOW_4_FIELD##"</f>
        <v>##YELLOW_4_FIELD####YELLOW_4_FIELD##</v>
      </c>
      <c r="D22" t="str">
        <f>"##YELLOW_4_FIELD##"&amp;Tidtager!F36&amp;"##YELLOW_4_FIELD##"</f>
        <v>##YELLOW_4_FIELD####YELLOW_4_FIELD##</v>
      </c>
      <c r="E22" t="str">
        <f>"##YELLOW_4_FIELD##"&amp;Tidtager!G36&amp;"##YELLOW_4_FIELD##"</f>
        <v>##YELLOW_4_FIELD####YELLOW_4_FIELD##</v>
      </c>
      <c r="F22" t="str">
        <f>"##YELLOW_4_FIELD##"&amp;Tidtager!H36&amp;"##YELLOW_4_FIELD##"</f>
        <v>##YELLOW_4_FIELD####YELLOW_4_FIELD##</v>
      </c>
      <c r="G22" t="str">
        <f>"##YELLOW_4_FIELD##"&amp;Tidtager!I36&amp;"##YELLOW_4_FIELD##"</f>
        <v>##YELLOW_4_FIELD####YELLOW_4_FIELD##</v>
      </c>
      <c r="H22" t="str">
        <f>"##YELLOW_4_FIELD##"&amp;Tidtager!J36&amp;"##YELLOW_4_FIELD##"</f>
        <v>##YELLOW_4_FIELD####YELLOW_4_FIELD##</v>
      </c>
      <c r="I22" t="str">
        <f>"##YELLOW_4_FIELD##"&amp;Tidtager!K36&amp;"##YELLOW_4_FIELD##"</f>
        <v>##YELLOW_4_FIELD####YELLOW_4_FIELD##</v>
      </c>
      <c r="J22" t="str">
        <f>"##YELLOW_4_FIELD##"&amp;Tidtager!L36&amp;"##YELLOW_4_FIELD##"</f>
        <v>##YELLOW_4_FIELD####YELLOW_4_FIELD##</v>
      </c>
      <c r="K22" t="str">
        <f>"##YELLOW_4_FIELD##"&amp;Tidtager!M36&amp;"##YELLOW_4_FIELD##"</f>
        <v>##YELLOW_4_FIELD####YELLOW_4_FIELD##</v>
      </c>
      <c r="L22" t="str">
        <f>"##YELLOW_4_FIELD##"&amp;Tidtager!N36&amp;"##YELLOW_4_FIELD##"</f>
        <v>##YELLOW_4_FIELD####YELLOW_4_FIELD##</v>
      </c>
      <c r="M22" t="str">
        <f>"##YELLOW_4_FIELD##"&amp;Tidtager!O36&amp;"##YELLOW_4_FIELD##"</f>
        <v>##YELLOW_4_FIELD####YELLOW_4_FIELD##</v>
      </c>
      <c r="N22" t="str">
        <f>"##YELLOW_4_FIELD##"&amp;Tidtager!P36&amp;"##YELLOW_4_FIELD##"</f>
        <v>##YELLOW_4_FIELD##3##YELLOW_4_FIELD##</v>
      </c>
      <c r="O22" t="e">
        <f>"##YELLOW_4_FIELD##"&amp;Tidtager!#REF!&amp;"##YELLOW_4_FIELD##"</f>
        <v>#REF!</v>
      </c>
      <c r="P22" t="e">
        <f>"##YELLOW_4_FIELD##"&amp;Tidtager!#REF!&amp;"##YELLOW_4_FIELD##"</f>
        <v>#REF!</v>
      </c>
      <c r="Q22" t="str">
        <f>"##YELLOW_4_FIELD##"&amp;Tidtager!Q36&amp;"##YELLOW_4_FIELD##"</f>
        <v>##YELLOW_4_FIELD####YELLOW_4_FIELD##</v>
      </c>
      <c r="R22" t="str">
        <f>"##YELLOW_4_FIELD##"&amp;Tidtager!R36&amp;"##YELLOW_4_FIELD##"</f>
        <v>##YELLOW_4_FIELD##2##YELLOW_4_FIELD##</v>
      </c>
      <c r="S22" t="str">
        <f>"##YELLOW_4_FIELD##"&amp;Tidtager!S36&amp;"##YELLOW_4_FIELD##"</f>
        <v>##YELLOW_4_FIELD####YELLOW_4_FIELD##</v>
      </c>
      <c r="T22" t="str">
        <f>"##YELLOW_4_FIELD##"&amp;Tidtager!T36&amp;"##YELLOW_4_FIELD##"</f>
        <v>##YELLOW_4_FIELD####YELLOW_4_FIELD##</v>
      </c>
      <c r="U22" t="str">
        <f>"##YELLOW_4_FIELD##"&amp;Tidtager!U36&amp;"##YELLOW_4_FIELD##"</f>
        <v>##YELLOW_4_FIELD####YELLOW_4_FIELD##</v>
      </c>
      <c r="V22" t="str">
        <f>"##YELLOW_4_FIELD##"&amp;Tidtager!V36&amp;"##YELLOW_4_FIELD##"</f>
        <v>##YELLOW_4_FIELD####YELLOW_4_FIELD##</v>
      </c>
      <c r="W22" t="str">
        <f>"##YELLOW_4_FIELD##"&amp;Tidtager!W36&amp;"##YELLOW_4_FIELD##"</f>
        <v>##YELLOW_4_FIELD####YELLOW_4_FIELD##</v>
      </c>
      <c r="X22" t="str">
        <f>"##YELLOW_4_FIELD##"&amp;Tidtager!X36&amp;"##YELLOW_4_FIELD##"</f>
        <v>##YELLOW_4_FIELD####YELLOW_4_FIELD##</v>
      </c>
      <c r="Y22" t="str">
        <f>"##YELLOW_4_FIELD##"&amp;Tidtager!Y36&amp;"##YELLOW_4_FIELD##"</f>
        <v>##YELLOW_4_FIELD####YELLOW_4_FIELD##</v>
      </c>
      <c r="Z22" t="str">
        <f>"##YELLOW_4_FIELD##"&amp;Tidtager!Z36&amp;"##YELLOW_4_FIELD##"</f>
        <v>##YELLOW_4_FIELD####YELLOW_4_FIELD##</v>
      </c>
      <c r="AA22" t="str">
        <f>"##YELLOW_4_FIELD##"&amp;Tidtager!AA36&amp;"##YELLOW_4_FIELD##"</f>
        <v>##YELLOW_4_FIELD####YELLOW_4_FIELD##</v>
      </c>
      <c r="AB22" t="str">
        <f>"##YELLOW_4_FIELD##"&amp;Tidtager!AB36&amp;"##YELLOW_4_FIELD##"</f>
        <v>##YELLOW_4_FIELD####YELLOW_4_FIELD##</v>
      </c>
      <c r="AC22" t="str">
        <f>"##YELLOW_4_FIELD##"&amp;Tidtager!AC36&amp;"##YELLOW_4_FIELD##"</f>
        <v>##YELLOW_4_FIELD####YELLOW_4_FIELD##</v>
      </c>
      <c r="AD22" t="str">
        <f>"##YELLOW_4_FIELD##"&amp;Tidtager!AD36&amp;"##YELLOW_4_FIELD##"</f>
        <v>##YELLOW_4_FIELD##4##YELLOW_4_FIELD##</v>
      </c>
      <c r="AE22" t="str">
        <f>"##YELLOW_4_FIELD##"&amp;Tidtager!AE36&amp;"##YELLOW_4_FIELD##"</f>
        <v>##YELLOW_4_FIELD####YELLOW_4_FIELD##</v>
      </c>
      <c r="AF22" t="str">
        <f>"##YELLOW_4_FIELD##"&amp;Tidtager!AF36&amp;"##YELLOW_4_FIELD##"</f>
        <v>##YELLOW_4_FIELD####YELLOW_4_FIELD##</v>
      </c>
      <c r="AG22" t="e">
        <f>"##YELLOW_4_FIELD##"&amp;Tidtager!#REF!&amp;"##YELLOW_4_FIELD##"</f>
        <v>#REF!</v>
      </c>
      <c r="AH22" t="e">
        <f>"##YELLOW_4_FIELD##"&amp;Tidtager!#REF!&amp;"##YELLOW_4_FIELD##"</f>
        <v>#REF!</v>
      </c>
      <c r="AI22" t="str">
        <f>"##YELLOW_4_FIELD##"&amp;Tidtager!AG36&amp;"##YELLOW_4_FIELD##"</f>
        <v>##YELLOW_4_FIELD####YELLOW_4_FIELD##</v>
      </c>
      <c r="AJ22" t="str">
        <f>"##YELLOW_4_FIELD##"&amp;Tidtager!AH36&amp;"##YELLOW_4_FIELD##"</f>
        <v>##YELLOW_4_FIELD##1##YELLOW_4_FIELD##</v>
      </c>
      <c r="AK22" t="str">
        <f>"##YELLOW_4_FIELD##"&amp;Tidtager!AI36&amp;"##YELLOW_4_FIELD##"</f>
        <v>##YELLOW_4_FIELD####YELLOW_4_FIELD##</v>
      </c>
      <c r="AL22" t="str">
        <f>"##YELLOW_4_FIELD##"&amp;Tidtager!AJ36&amp;"##YELLOW_4_FIELD##"</f>
        <v>##YELLOW_4_FIELD####YELLOW_4_FIELD##</v>
      </c>
      <c r="AM22" t="str">
        <f>"##YELLOW_4_FIELD##"&amp;Tidtager!AK36&amp;"##YELLOW_4_FIELD##"</f>
        <v>##YELLOW_4_FIELD####YELLOW_4_FIELD##</v>
      </c>
      <c r="AN22" t="str">
        <f>"##YELLOW_4_FIELD##"&amp;Tidtager!AL36&amp;"##YELLOW_4_FIELD##"</f>
        <v>##YELLOW_4_FIELD####YELLOW_4_FIELD##</v>
      </c>
      <c r="AO22" t="str">
        <f>"##YELLOW_4_FIELD##"&amp;Tidtager!AM36&amp;"##YELLOW_4_FIELD##"</f>
        <v>##YELLOW_4_FIELD####YELLOW_4_FIELD##</v>
      </c>
      <c r="AP22" t="str">
        <f>"##YELLOW_4_FIELD##"&amp;Tidtager!AN36&amp;"##YELLOW_4_FIELD##"</f>
        <v>##YELLOW_4_FIELD####YELLOW_4_FIELD##</v>
      </c>
      <c r="AQ22" t="e">
        <f>"##YELLOW_4_FIELD##"&amp;Tidtager!#REF!&amp;"##YELLOW_4_FIELD##"</f>
        <v>#REF!</v>
      </c>
      <c r="AR22" t="e">
        <f>"##YELLOW_4_FIELD##"&amp;Tidtager!#REF!&amp;"##YELLOW_4_FIELD##"</f>
        <v>#REF!</v>
      </c>
      <c r="AS22" t="e">
        <f>"##YELLOW_4_FIELD##"&amp;Tidtager!#REF!&amp;"##YELLOW_4_FIELD##"</f>
        <v>#REF!</v>
      </c>
      <c r="AT22" t="e">
        <f>"##YELLOW_4_FIELD##"&amp;Tidtager!#REF!&amp;"##YELLOW_4_FIELD##"</f>
        <v>#REF!</v>
      </c>
      <c r="AU22" t="e">
        <f>"##YELLOW_4_FIELD##"&amp;Tidtager!#REF!&amp;"##YELLOW_4_FIELD##"</f>
        <v>#REF!</v>
      </c>
      <c r="AV22" t="str">
        <f>"##YELLOW_4_FIELD##"&amp;Tidtager!AU36&amp;"##YELLOW_4_FIELD##"</f>
        <v>##YELLOW_4_FIELD## ##YELLOW_4_FIELD##</v>
      </c>
      <c r="AW22" t="str">
        <f>"##YELLOW_4_FIELD##"&amp;Tidtager!AV36&amp;"##YELLOW_4_FIELD##"</f>
        <v>##YELLOW_4_FIELD####YELLOW_4_FIELD##</v>
      </c>
      <c r="AX22" t="str">
        <f>"##YELLOW_4_FIELD##"&amp;Tidtager!AW36&amp;"##YELLOW_4_FIELD##"</f>
        <v>##YELLOW_4_FIELD####YELLOW_4_FIELD##</v>
      </c>
      <c r="AY22" t="str">
        <f>"##YELLOW_4_FIELD##"&amp;Tidtager!AX36&amp;"##YELLOW_4_FIELD##"</f>
        <v>##YELLOW_4_FIELD####YELLOW_4_FIELD##</v>
      </c>
      <c r="AZ22" t="str">
        <f>"##YELLOW_4_FIELD##"&amp;Tidtager!AY36&amp;"##YELLOW_4_FIELD##"</f>
        <v>##YELLOW_4_FIELD##4##YELLOW_4_FIELD##</v>
      </c>
    </row>
    <row r="23" spans="1:52" ht="12.75">
      <c r="A23" t="e">
        <f>"##YELLOW_5_FIELD##"&amp;Tidtager!#REF!&amp;"##YELLOW_5_FIELD##"</f>
        <v>#REF!</v>
      </c>
      <c r="B23" t="e">
        <f>"##YELLOW_5_FIELD##"&amp;Tidtager!#REF!&amp;"##YELLOW_5_FIELD##"</f>
        <v>#REF!</v>
      </c>
      <c r="C23" t="e">
        <f>"##YELLOW_5_FIELD##"&amp;Tidtager!#REF!&amp;"##YELLOW_5_FIELD##"</f>
        <v>#REF!</v>
      </c>
      <c r="D23" t="e">
        <f>"##YELLOW_5_FIELD##"&amp;Tidtager!#REF!&amp;"##YELLOW_5_FIELD##"</f>
        <v>#REF!</v>
      </c>
      <c r="E23" t="e">
        <f>"##YELLOW_5_FIELD##"&amp;Tidtager!#REF!&amp;"##YELLOW_5_FIELD##"</f>
        <v>#REF!</v>
      </c>
      <c r="F23" t="e">
        <f>"##YELLOW_5_FIELD##"&amp;Tidtager!#REF!&amp;"##YELLOW_5_FIELD##"</f>
        <v>#REF!</v>
      </c>
      <c r="G23" t="e">
        <f>"##YELLOW_5_FIELD##"&amp;Tidtager!#REF!&amp;"##YELLOW_5_FIELD##"</f>
        <v>#REF!</v>
      </c>
      <c r="H23" t="e">
        <f>"##YELLOW_5_FIELD##"&amp;Tidtager!#REF!&amp;"##YELLOW_5_FIELD##"</f>
        <v>#REF!</v>
      </c>
      <c r="I23" t="e">
        <f>"##YELLOW_5_FIELD##"&amp;Tidtager!#REF!&amp;"##YELLOW_5_FIELD##"</f>
        <v>#REF!</v>
      </c>
      <c r="J23" t="e">
        <f>"##YELLOW_5_FIELD##"&amp;Tidtager!#REF!&amp;"##YELLOW_5_FIELD##"</f>
        <v>#REF!</v>
      </c>
      <c r="K23" t="e">
        <f>"##YELLOW_5_FIELD##"&amp;Tidtager!#REF!&amp;"##YELLOW_5_FIELD##"</f>
        <v>#REF!</v>
      </c>
      <c r="L23" t="e">
        <f>"##YELLOW_5_FIELD##"&amp;Tidtager!#REF!&amp;"##YELLOW_5_FIELD##"</f>
        <v>#REF!</v>
      </c>
      <c r="M23" t="e">
        <f>"##YELLOW_5_FIELD##"&amp;Tidtager!#REF!&amp;"##YELLOW_5_FIELD##"</f>
        <v>#REF!</v>
      </c>
      <c r="N23" t="e">
        <f>"##YELLOW_5_FIELD##"&amp;Tidtager!#REF!&amp;"##YELLOW_5_FIELD##"</f>
        <v>#REF!</v>
      </c>
      <c r="O23" t="e">
        <f>"##YELLOW_5_FIELD##"&amp;Tidtager!#REF!&amp;"##YELLOW_5_FIELD##"</f>
        <v>#REF!</v>
      </c>
      <c r="P23" t="e">
        <f>"##YELLOW_5_FIELD##"&amp;Tidtager!#REF!&amp;"##YELLOW_5_FIELD##"</f>
        <v>#REF!</v>
      </c>
      <c r="Q23" t="e">
        <f>"##YELLOW_5_FIELD##"&amp;Tidtager!#REF!&amp;"##YELLOW_5_FIELD##"</f>
        <v>#REF!</v>
      </c>
      <c r="R23" t="e">
        <f>"##YELLOW_5_FIELD##"&amp;Tidtager!#REF!&amp;"##YELLOW_5_FIELD##"</f>
        <v>#REF!</v>
      </c>
      <c r="S23" t="e">
        <f>"##YELLOW_5_FIELD##"&amp;Tidtager!#REF!&amp;"##YELLOW_5_FIELD##"</f>
        <v>#REF!</v>
      </c>
      <c r="T23" t="e">
        <f>"##YELLOW_5_FIELD##"&amp;Tidtager!#REF!&amp;"##YELLOW_5_FIELD##"</f>
        <v>#REF!</v>
      </c>
      <c r="U23" t="e">
        <f>"##YELLOW_5_FIELD##"&amp;Tidtager!#REF!&amp;"##YELLOW_5_FIELD##"</f>
        <v>#REF!</v>
      </c>
      <c r="V23" t="e">
        <f>"##YELLOW_5_FIELD##"&amp;Tidtager!#REF!&amp;"##YELLOW_5_FIELD##"</f>
        <v>#REF!</v>
      </c>
      <c r="W23" t="e">
        <f>"##YELLOW_5_FIELD##"&amp;Tidtager!#REF!&amp;"##YELLOW_5_FIELD##"</f>
        <v>#REF!</v>
      </c>
      <c r="X23" t="e">
        <f>"##YELLOW_5_FIELD##"&amp;Tidtager!#REF!&amp;"##YELLOW_5_FIELD##"</f>
        <v>#REF!</v>
      </c>
      <c r="Y23" t="e">
        <f>"##YELLOW_5_FIELD##"&amp;Tidtager!#REF!&amp;"##YELLOW_5_FIELD##"</f>
        <v>#REF!</v>
      </c>
      <c r="Z23" t="e">
        <f>"##YELLOW_5_FIELD##"&amp;Tidtager!#REF!&amp;"##YELLOW_5_FIELD##"</f>
        <v>#REF!</v>
      </c>
      <c r="AA23" t="e">
        <f>"##YELLOW_5_FIELD##"&amp;Tidtager!#REF!&amp;"##YELLOW_5_FIELD##"</f>
        <v>#REF!</v>
      </c>
      <c r="AB23" t="e">
        <f>"##YELLOW_5_FIELD##"&amp;Tidtager!#REF!&amp;"##YELLOW_5_FIELD##"</f>
        <v>#REF!</v>
      </c>
      <c r="AC23" t="e">
        <f>"##YELLOW_5_FIELD##"&amp;Tidtager!#REF!&amp;"##YELLOW_5_FIELD##"</f>
        <v>#REF!</v>
      </c>
      <c r="AD23" t="e">
        <f>"##YELLOW_5_FIELD##"&amp;Tidtager!#REF!&amp;"##YELLOW_5_FIELD##"</f>
        <v>#REF!</v>
      </c>
      <c r="AE23" t="e">
        <f>"##YELLOW_5_FIELD##"&amp;Tidtager!#REF!&amp;"##YELLOW_5_FIELD##"</f>
        <v>#REF!</v>
      </c>
      <c r="AF23" t="e">
        <f>"##YELLOW_5_FIELD##"&amp;Tidtager!#REF!&amp;"##YELLOW_5_FIELD##"</f>
        <v>#REF!</v>
      </c>
      <c r="AG23" t="e">
        <f>"##YELLOW_5_FIELD##"&amp;Tidtager!#REF!&amp;"##YELLOW_5_FIELD##"</f>
        <v>#REF!</v>
      </c>
      <c r="AH23" t="e">
        <f>"##YELLOW_5_FIELD##"&amp;Tidtager!#REF!&amp;"##YELLOW_5_FIELD##"</f>
        <v>#REF!</v>
      </c>
      <c r="AI23" t="e">
        <f>"##YELLOW_5_FIELD##"&amp;Tidtager!#REF!&amp;"##YELLOW_5_FIELD##"</f>
        <v>#REF!</v>
      </c>
      <c r="AJ23" t="e">
        <f>"##YELLOW_5_FIELD##"&amp;Tidtager!#REF!&amp;"##YELLOW_5_FIELD##"</f>
        <v>#REF!</v>
      </c>
      <c r="AK23" t="e">
        <f>"##YELLOW_5_FIELD##"&amp;Tidtager!#REF!&amp;"##YELLOW_5_FIELD##"</f>
        <v>#REF!</v>
      </c>
      <c r="AL23" t="e">
        <f>"##YELLOW_5_FIELD##"&amp;Tidtager!#REF!&amp;"##YELLOW_5_FIELD##"</f>
        <v>#REF!</v>
      </c>
      <c r="AM23" t="e">
        <f>"##YELLOW_5_FIELD##"&amp;Tidtager!#REF!&amp;"##YELLOW_5_FIELD##"</f>
        <v>#REF!</v>
      </c>
      <c r="AN23" t="e">
        <f>"##YELLOW_5_FIELD##"&amp;Tidtager!#REF!&amp;"##YELLOW_5_FIELD##"</f>
        <v>#REF!</v>
      </c>
      <c r="AO23" t="e">
        <f>"##YELLOW_5_FIELD##"&amp;Tidtager!#REF!&amp;"##YELLOW_5_FIELD##"</f>
        <v>#REF!</v>
      </c>
      <c r="AP23" t="e">
        <f>"##YELLOW_5_FIELD##"&amp;Tidtager!#REF!&amp;"##YELLOW_5_FIELD##"</f>
        <v>#REF!</v>
      </c>
      <c r="AQ23" t="e">
        <f>"##YELLOW_5_FIELD##"&amp;Tidtager!#REF!&amp;"##YELLOW_5_FIELD##"</f>
        <v>#REF!</v>
      </c>
      <c r="AR23" t="e">
        <f>"##YELLOW_5_FIELD##"&amp;Tidtager!#REF!&amp;"##YELLOW_5_FIELD##"</f>
        <v>#REF!</v>
      </c>
      <c r="AS23" t="e">
        <f>"##YELLOW_5_FIELD##"&amp;Tidtager!#REF!&amp;"##YELLOW_5_FIELD##"</f>
        <v>#REF!</v>
      </c>
      <c r="AT23" t="e">
        <f>"##YELLOW_5_FIELD##"&amp;Tidtager!#REF!&amp;"##YELLOW_5_FIELD##"</f>
        <v>#REF!</v>
      </c>
      <c r="AU23" t="e">
        <f>"##YELLOW_5_FIELD##"&amp;Tidtager!#REF!&amp;"##YELLOW_5_FIELD##"</f>
        <v>#REF!</v>
      </c>
      <c r="AV23" t="e">
        <f>"##YELLOW_5_FIELD##"&amp;Tidtager!#REF!&amp;"##YELLOW_5_FIELD##"</f>
        <v>#REF!</v>
      </c>
      <c r="AW23" t="e">
        <f>"##YELLOW_5_FIELD##"&amp;Tidtager!#REF!&amp;"##YELLOW_5_FIELD##"</f>
        <v>#REF!</v>
      </c>
      <c r="AX23" t="e">
        <f>"##YELLOW_5_FIELD##"&amp;Tidtager!#REF!&amp;"##YELLOW_5_FIELD##"</f>
        <v>#REF!</v>
      </c>
      <c r="AY23" t="e">
        <f>"##YELLOW_5_FIELD##"&amp;Tidtager!#REF!&amp;"##YELLOW_5_FIELD##"</f>
        <v>#REF!</v>
      </c>
      <c r="AZ23" t="e">
        <f>"##YELLOW_5_FIELD##"&amp;Tidtager!#REF!&amp;"##YELLOW_5_FIELD##"</f>
        <v>#REF!</v>
      </c>
    </row>
    <row r="25" ht="12.75">
      <c r="A25" t="str">
        <f>"##MATCHNUMBER##"&amp;Tidtager!L5&amp;"##MATCHNUMBER##"</f>
        <v>##MATCHNUMBER## ##MATCHNUMBER##</v>
      </c>
    </row>
    <row r="26" spans="1:21" ht="12.75">
      <c r="A26" t="str">
        <f>"##RED_TEAM##"&amp;Tidtager!AZ9&amp;"##RED_TEAM##"</f>
        <v>##RED_TEAM## ##RED_TEAM##</v>
      </c>
      <c r="U26" t="s">
        <v>23</v>
      </c>
    </row>
    <row r="27" ht="12.75">
      <c r="A27" t="str">
        <f>"##BLUE_TEAM##"&amp;Tidtager!AZ17&amp;"##BLUE_TEAM##"</f>
        <v>##BLUE_TEAM## ##BLUE_TEAM##</v>
      </c>
    </row>
    <row r="28" ht="12.75">
      <c r="A28" t="str">
        <f>"##WHITE_TEAM##"&amp;Tidtager!AZ25&amp;"##WHITE_TEAM##"</f>
        <v>##WHITE_TEAM## ##WHITE_TEAM##</v>
      </c>
    </row>
    <row r="29" ht="12.75">
      <c r="A29" t="str">
        <f>"##YELLOW_TEAM##"&amp;Tidtager!AZ33&amp;"##YELLOW_TEAM##"</f>
        <v>##YELLOW_TEAM## ##YELLOW_TEAM##</v>
      </c>
    </row>
    <row r="31" spans="1:21" ht="12.75">
      <c r="A31" t="e">
        <f>"##RED_TEAM##"&amp;Tidtager!#REF!&amp;"##RED_TEAM##"</f>
        <v>#REF!</v>
      </c>
      <c r="U31" t="s">
        <v>128</v>
      </c>
    </row>
    <row r="32" ht="12.75">
      <c r="A32" t="e">
        <f>"##BLUE_TEAM##"&amp;Tidtager!#REF!&amp;"##BLUE_TEAM##"</f>
        <v>#REF!</v>
      </c>
    </row>
    <row r="33" ht="12.75">
      <c r="A33" t="e">
        <f>"##WHITE_TEAM##"&amp;Tidtager!#REF!&amp;"##WHITE_TEAM##"</f>
        <v>#REF!</v>
      </c>
    </row>
    <row r="34" ht="12.75">
      <c r="A34" t="e">
        <f>"##YELLOW_TEAM##"&amp;Tidtager!#REF!&amp;"##YELLOW_TEAM##"</f>
        <v>#REF!</v>
      </c>
    </row>
    <row r="36" spans="1:21" ht="12.75">
      <c r="A36" t="str">
        <f>"##RED_TEAM##"&amp;Tidtager!BB11&amp;"##RED_TEAM##"</f>
        <v>##RED_TEAM##0##RED_TEAM##</v>
      </c>
      <c r="U36" t="s">
        <v>151</v>
      </c>
    </row>
    <row r="37" ht="12.75">
      <c r="A37" t="str">
        <f>"##BLUE_TEAM##"&amp;Tidtager!BB19&amp;"##BLUE_TEAM##"</f>
        <v>##BLUE_TEAM##0##BLUE_TEAM##</v>
      </c>
    </row>
    <row r="38" ht="12.75">
      <c r="A38" t="str">
        <f>"##WHITE_TEAM##"&amp;Tidtager!BB28&amp;"##WHITE_TEAM##"</f>
        <v>##WHITE_TEAM####WHITE_TEAM##</v>
      </c>
    </row>
    <row r="39" ht="12.75">
      <c r="A39" t="str">
        <f>"##YELLOW_TEAM##"&amp;Tidtager!BB35&amp;"##YELLOW_TEAM##"</f>
        <v>##YELLOW_TEAM##0##YELLOW_TEAM##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admin</cp:lastModifiedBy>
  <cp:lastPrinted>2020-02-23T15:48:27Z</cp:lastPrinted>
  <dcterms:created xsi:type="dcterms:W3CDTF">2003-03-25T14:12:14Z</dcterms:created>
  <dcterms:modified xsi:type="dcterms:W3CDTF">2020-03-31T15:45:53Z</dcterms:modified>
  <cp:category/>
  <cp:version/>
  <cp:contentType/>
  <cp:contentStatus/>
</cp:coreProperties>
</file>